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3955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92" i="1"/>
  <c r="E89"/>
  <c r="F89"/>
  <c r="G89"/>
  <c r="H89"/>
  <c r="I90"/>
  <c r="J90" s="1"/>
  <c r="I91"/>
  <c r="J91" s="1"/>
  <c r="D92"/>
  <c r="E92"/>
  <c r="F92"/>
  <c r="G92"/>
  <c r="I93"/>
  <c r="J93" s="1"/>
  <c r="I94"/>
  <c r="J94" s="1"/>
  <c r="I95"/>
  <c r="J95" s="1"/>
  <c r="I96"/>
  <c r="J96" s="1"/>
  <c r="I97"/>
  <c r="J97" s="1"/>
  <c r="D98"/>
  <c r="E98"/>
  <c r="F98"/>
  <c r="G98"/>
  <c r="H98"/>
  <c r="I99"/>
  <c r="J99" s="1"/>
  <c r="I100"/>
  <c r="J100" s="1"/>
  <c r="I101"/>
  <c r="J101" s="1"/>
  <c r="I102"/>
  <c r="J102" s="1"/>
  <c r="I103"/>
  <c r="J103" s="1"/>
  <c r="I104"/>
  <c r="J104" s="1"/>
  <c r="D105"/>
  <c r="E105"/>
  <c r="F105"/>
  <c r="G105"/>
  <c r="H105"/>
  <c r="I106"/>
  <c r="J106" s="1"/>
  <c r="I107"/>
  <c r="J107" s="1"/>
  <c r="I108"/>
  <c r="J108" s="1"/>
  <c r="I109"/>
  <c r="J109" s="1"/>
  <c r="I110"/>
  <c r="J110" s="1"/>
  <c r="D111"/>
  <c r="E111"/>
  <c r="F111"/>
  <c r="G111"/>
  <c r="I112"/>
  <c r="J112" s="1"/>
  <c r="I113"/>
  <c r="J113" s="1"/>
  <c r="I115"/>
  <c r="J115" s="1"/>
  <c r="C116"/>
  <c r="D116"/>
  <c r="E116"/>
  <c r="F116"/>
  <c r="G116"/>
  <c r="H116"/>
  <c r="I264"/>
  <c r="J264" s="1"/>
  <c r="H263"/>
  <c r="G263"/>
  <c r="F263"/>
  <c r="E263"/>
  <c r="C263"/>
  <c r="I262"/>
  <c r="I261"/>
  <c r="J261" s="1"/>
  <c r="G259"/>
  <c r="F260"/>
  <c r="E260"/>
  <c r="E259" s="1"/>
  <c r="F259"/>
  <c r="I257"/>
  <c r="J257" s="1"/>
  <c r="I256"/>
  <c r="J256" s="1"/>
  <c r="I255"/>
  <c r="J255" s="1"/>
  <c r="I254"/>
  <c r="J254" s="1"/>
  <c r="I253"/>
  <c r="J253" s="1"/>
  <c r="I252"/>
  <c r="J252" s="1"/>
  <c r="I251"/>
  <c r="J251" s="1"/>
  <c r="I250"/>
  <c r="J250" s="1"/>
  <c r="I249"/>
  <c r="J249" s="1"/>
  <c r="G248"/>
  <c r="F248"/>
  <c r="E248"/>
  <c r="I247"/>
  <c r="J247" s="1"/>
  <c r="H246"/>
  <c r="G246"/>
  <c r="F246"/>
  <c r="E246"/>
  <c r="D246"/>
  <c r="C246"/>
  <c r="D245"/>
  <c r="I244"/>
  <c r="J244" s="1"/>
  <c r="H243"/>
  <c r="G243"/>
  <c r="F243"/>
  <c r="E243"/>
  <c r="D243"/>
  <c r="C243"/>
  <c r="I242"/>
  <c r="J242" s="1"/>
  <c r="I241"/>
  <c r="J241" s="1"/>
  <c r="H240"/>
  <c r="G240"/>
  <c r="F240"/>
  <c r="E240"/>
  <c r="D240"/>
  <c r="D239" s="1"/>
  <c r="D238" s="1"/>
  <c r="C240"/>
  <c r="H238"/>
  <c r="I234"/>
  <c r="J234" s="1"/>
  <c r="G233"/>
  <c r="F233"/>
  <c r="E233"/>
  <c r="D233"/>
  <c r="J233" s="1"/>
  <c r="G232"/>
  <c r="F232"/>
  <c r="E232"/>
  <c r="D232"/>
  <c r="J232" s="1"/>
  <c r="I231"/>
  <c r="J231" s="1"/>
  <c r="I230"/>
  <c r="J230" s="1"/>
  <c r="I229"/>
  <c r="J229" s="1"/>
  <c r="H228"/>
  <c r="G228"/>
  <c r="F228"/>
  <c r="E228"/>
  <c r="D228"/>
  <c r="I227"/>
  <c r="J227" s="1"/>
  <c r="I226"/>
  <c r="J226" s="1"/>
  <c r="I225"/>
  <c r="J225" s="1"/>
  <c r="I224"/>
  <c r="J224" s="1"/>
  <c r="I223"/>
  <c r="J223" s="1"/>
  <c r="H222"/>
  <c r="G222"/>
  <c r="F222"/>
  <c r="E222"/>
  <c r="D222"/>
  <c r="G221"/>
  <c r="D220"/>
  <c r="D217" s="1"/>
  <c r="I215"/>
  <c r="J215" s="1"/>
  <c r="G214"/>
  <c r="F214"/>
  <c r="E214"/>
  <c r="I213"/>
  <c r="J213" s="1"/>
  <c r="I211"/>
  <c r="J211" s="1"/>
  <c r="I210"/>
  <c r="J210" s="1"/>
  <c r="G209"/>
  <c r="F209"/>
  <c r="E209"/>
  <c r="D209"/>
  <c r="I208"/>
  <c r="J208" s="1"/>
  <c r="G207"/>
  <c r="F207"/>
  <c r="E207"/>
  <c r="D207"/>
  <c r="I206"/>
  <c r="J206" s="1"/>
  <c r="G205"/>
  <c r="F205"/>
  <c r="E205"/>
  <c r="D205"/>
  <c r="D197" s="1"/>
  <c r="I203"/>
  <c r="J203" s="1"/>
  <c r="I202"/>
  <c r="J202" s="1"/>
  <c r="I201"/>
  <c r="J201" s="1"/>
  <c r="I200"/>
  <c r="J200" s="1"/>
  <c r="I199"/>
  <c r="J199" s="1"/>
  <c r="G198"/>
  <c r="F198"/>
  <c r="E198"/>
  <c r="I195"/>
  <c r="J195" s="1"/>
  <c r="I194"/>
  <c r="J194" s="1"/>
  <c r="I193"/>
  <c r="J193" s="1"/>
  <c r="I192"/>
  <c r="J192" s="1"/>
  <c r="I191"/>
  <c r="J191" s="1"/>
  <c r="I190"/>
  <c r="J190" s="1"/>
  <c r="I189"/>
  <c r="J189" s="1"/>
  <c r="I188"/>
  <c r="J188" s="1"/>
  <c r="I187"/>
  <c r="J187" s="1"/>
  <c r="G186"/>
  <c r="F186"/>
  <c r="E186"/>
  <c r="I185"/>
  <c r="J185" s="1"/>
  <c r="I184"/>
  <c r="J184" s="1"/>
  <c r="I183"/>
  <c r="J183" s="1"/>
  <c r="I181"/>
  <c r="J181" s="1"/>
  <c r="I180"/>
  <c r="J180" s="1"/>
  <c r="I179"/>
  <c r="J179" s="1"/>
  <c r="I178"/>
  <c r="J178" s="1"/>
  <c r="G177"/>
  <c r="G176" s="1"/>
  <c r="F177"/>
  <c r="F176" s="1"/>
  <c r="E177"/>
  <c r="H176"/>
  <c r="D176"/>
  <c r="I175"/>
  <c r="J175" s="1"/>
  <c r="H174"/>
  <c r="G174"/>
  <c r="F174"/>
  <c r="E174"/>
  <c r="D174"/>
  <c r="C174"/>
  <c r="I173"/>
  <c r="J173" s="1"/>
  <c r="I172"/>
  <c r="J172" s="1"/>
  <c r="H171"/>
  <c r="G171"/>
  <c r="F171"/>
  <c r="E171"/>
  <c r="D171"/>
  <c r="C171"/>
  <c r="I170"/>
  <c r="J170" s="1"/>
  <c r="H169"/>
  <c r="G169"/>
  <c r="F169"/>
  <c r="E169"/>
  <c r="D169"/>
  <c r="C169"/>
  <c r="I165"/>
  <c r="J165" s="1"/>
  <c r="G164"/>
  <c r="F164"/>
  <c r="E164"/>
  <c r="I163"/>
  <c r="J163" s="1"/>
  <c r="I162"/>
  <c r="J162" s="1"/>
  <c r="G161"/>
  <c r="F161"/>
  <c r="E161"/>
  <c r="I160"/>
  <c r="J160" s="1"/>
  <c r="H159"/>
  <c r="G159"/>
  <c r="F159"/>
  <c r="E159"/>
  <c r="D159"/>
  <c r="I158"/>
  <c r="J158" s="1"/>
  <c r="I157"/>
  <c r="J157" s="1"/>
  <c r="I156"/>
  <c r="J156" s="1"/>
  <c r="I155"/>
  <c r="J155" s="1"/>
  <c r="G154"/>
  <c r="F154"/>
  <c r="E154"/>
  <c r="I153"/>
  <c r="J153" s="1"/>
  <c r="I152"/>
  <c r="J152" s="1"/>
  <c r="I151"/>
  <c r="J151" s="1"/>
  <c r="I148"/>
  <c r="J148" s="1"/>
  <c r="I147"/>
  <c r="J147" s="1"/>
  <c r="I146"/>
  <c r="J146" s="1"/>
  <c r="G145"/>
  <c r="F145"/>
  <c r="E145"/>
  <c r="I144"/>
  <c r="I143"/>
  <c r="J143" s="1"/>
  <c r="I142"/>
  <c r="J142" s="1"/>
  <c r="I141"/>
  <c r="J141" s="1"/>
  <c r="I140"/>
  <c r="J140" s="1"/>
  <c r="G139"/>
  <c r="F139"/>
  <c r="E139"/>
  <c r="I138"/>
  <c r="J138" s="1"/>
  <c r="I137"/>
  <c r="J137" s="1"/>
  <c r="G136"/>
  <c r="F136"/>
  <c r="E136"/>
  <c r="D136"/>
  <c r="I135"/>
  <c r="J135" s="1"/>
  <c r="I134"/>
  <c r="J134" s="1"/>
  <c r="H133"/>
  <c r="G133"/>
  <c r="F133"/>
  <c r="E133"/>
  <c r="D133"/>
  <c r="C133"/>
  <c r="I131"/>
  <c r="J131" s="1"/>
  <c r="H130"/>
  <c r="G130"/>
  <c r="F130"/>
  <c r="E130"/>
  <c r="D130"/>
  <c r="C130"/>
  <c r="I129"/>
  <c r="J129" s="1"/>
  <c r="H128"/>
  <c r="G128"/>
  <c r="F128"/>
  <c r="E128"/>
  <c r="D128"/>
  <c r="D120" s="1"/>
  <c r="C128"/>
  <c r="I127"/>
  <c r="J127" s="1"/>
  <c r="I126"/>
  <c r="J126" s="1"/>
  <c r="I125"/>
  <c r="J125" s="1"/>
  <c r="I124"/>
  <c r="J124" s="1"/>
  <c r="I123"/>
  <c r="J123" s="1"/>
  <c r="I122"/>
  <c r="J122" s="1"/>
  <c r="G121"/>
  <c r="F121"/>
  <c r="E121"/>
  <c r="I119"/>
  <c r="J119" s="1"/>
  <c r="I118"/>
  <c r="J118" s="1"/>
  <c r="I117"/>
  <c r="J117" s="1"/>
  <c r="I86"/>
  <c r="J86" s="1"/>
  <c r="I84"/>
  <c r="J84" s="1"/>
  <c r="I83"/>
  <c r="J83" s="1"/>
  <c r="G82"/>
  <c r="G81" s="1"/>
  <c r="F82"/>
  <c r="E82"/>
  <c r="E81" s="1"/>
  <c r="D82"/>
  <c r="D81" s="1"/>
  <c r="H81"/>
  <c r="F81"/>
  <c r="C81"/>
  <c r="I80"/>
  <c r="J80" s="1"/>
  <c r="H79"/>
  <c r="H78" s="1"/>
  <c r="G79"/>
  <c r="G78" s="1"/>
  <c r="F79"/>
  <c r="F78" s="1"/>
  <c r="E79"/>
  <c r="D79"/>
  <c r="D78" s="1"/>
  <c r="I77"/>
  <c r="J77" s="1"/>
  <c r="G76"/>
  <c r="F76"/>
  <c r="E76"/>
  <c r="I75"/>
  <c r="J75" s="1"/>
  <c r="I74"/>
  <c r="J74" s="1"/>
  <c r="J73"/>
  <c r="I73"/>
  <c r="H72"/>
  <c r="G72"/>
  <c r="F72"/>
  <c r="E72"/>
  <c r="D72"/>
  <c r="I71"/>
  <c r="J71" s="1"/>
  <c r="I70"/>
  <c r="J70" s="1"/>
  <c r="I69"/>
  <c r="J69" s="1"/>
  <c r="H68"/>
  <c r="G68"/>
  <c r="F68"/>
  <c r="D68"/>
  <c r="C68"/>
  <c r="G67"/>
  <c r="F67"/>
  <c r="I66"/>
  <c r="J66" s="1"/>
  <c r="I65"/>
  <c r="J65" s="1"/>
  <c r="H64"/>
  <c r="G64"/>
  <c r="G63" s="1"/>
  <c r="F64"/>
  <c r="E64"/>
  <c r="I64" s="1"/>
  <c r="D64"/>
  <c r="H63"/>
  <c r="F63"/>
  <c r="D63"/>
  <c r="C63"/>
  <c r="I62"/>
  <c r="J62" s="1"/>
  <c r="H61"/>
  <c r="G61"/>
  <c r="F61"/>
  <c r="E61"/>
  <c r="I61" s="1"/>
  <c r="D61"/>
  <c r="I60"/>
  <c r="J60" s="1"/>
  <c r="I59"/>
  <c r="J59" s="1"/>
  <c r="H58"/>
  <c r="G58"/>
  <c r="F58"/>
  <c r="F55" s="1"/>
  <c r="E58"/>
  <c r="D58"/>
  <c r="D55" s="1"/>
  <c r="I57"/>
  <c r="J57" s="1"/>
  <c r="I56"/>
  <c r="H56"/>
  <c r="G56"/>
  <c r="G55" s="1"/>
  <c r="F56"/>
  <c r="E56"/>
  <c r="E55" s="1"/>
  <c r="D56"/>
  <c r="H55"/>
  <c r="I54"/>
  <c r="J54" s="1"/>
  <c r="H53"/>
  <c r="H52" s="1"/>
  <c r="G53"/>
  <c r="G52" s="1"/>
  <c r="F53"/>
  <c r="F52" s="1"/>
  <c r="E53"/>
  <c r="D53"/>
  <c r="D52" s="1"/>
  <c r="C52"/>
  <c r="I48"/>
  <c r="H48"/>
  <c r="G48"/>
  <c r="F48"/>
  <c r="E48"/>
  <c r="L47"/>
  <c r="K47"/>
  <c r="J47"/>
  <c r="E47"/>
  <c r="H22"/>
  <c r="G22"/>
  <c r="F22"/>
  <c r="E22"/>
  <c r="D22"/>
  <c r="I98" l="1"/>
  <c r="J98" s="1"/>
  <c r="I105"/>
  <c r="J105" s="1"/>
  <c r="F197"/>
  <c r="G220"/>
  <c r="G217" s="1"/>
  <c r="G216"/>
  <c r="E221"/>
  <c r="E220"/>
  <c r="E217" s="1"/>
  <c r="F166"/>
  <c r="I133"/>
  <c r="J133" s="1"/>
  <c r="G132"/>
  <c r="I136"/>
  <c r="J136" s="1"/>
  <c r="I139"/>
  <c r="J139" s="1"/>
  <c r="I145"/>
  <c r="J145" s="1"/>
  <c r="D221"/>
  <c r="F221"/>
  <c r="H221"/>
  <c r="E245"/>
  <c r="E239" s="1"/>
  <c r="G245"/>
  <c r="F245"/>
  <c r="F239" s="1"/>
  <c r="F238" s="1"/>
  <c r="I89"/>
  <c r="J89" s="1"/>
  <c r="I221"/>
  <c r="J221" s="1"/>
  <c r="I22"/>
  <c r="I53"/>
  <c r="J53" s="1"/>
  <c r="F120"/>
  <c r="I128"/>
  <c r="J128" s="1"/>
  <c r="D132"/>
  <c r="I161"/>
  <c r="J161" s="1"/>
  <c r="E166"/>
  <c r="G166"/>
  <c r="I198"/>
  <c r="J198" s="1"/>
  <c r="G197"/>
  <c r="J205"/>
  <c r="I207"/>
  <c r="J207" s="1"/>
  <c r="I209"/>
  <c r="J209" s="1"/>
  <c r="I240"/>
  <c r="J240" s="1"/>
  <c r="F51"/>
  <c r="J56"/>
  <c r="E63"/>
  <c r="D51"/>
  <c r="F132"/>
  <c r="I263"/>
  <c r="J263" s="1"/>
  <c r="D88"/>
  <c r="G88"/>
  <c r="E88"/>
  <c r="G51"/>
  <c r="I116"/>
  <c r="J116" s="1"/>
  <c r="I111"/>
  <c r="J111" s="1"/>
  <c r="F88"/>
  <c r="H87"/>
  <c r="D87"/>
  <c r="I88"/>
  <c r="J61"/>
  <c r="I79"/>
  <c r="J79" s="1"/>
  <c r="I81"/>
  <c r="I159"/>
  <c r="J159" s="1"/>
  <c r="I164"/>
  <c r="I171"/>
  <c r="J171" s="1"/>
  <c r="I243"/>
  <c r="J243" s="1"/>
  <c r="I58"/>
  <c r="I55" s="1"/>
  <c r="J55" s="1"/>
  <c r="I63"/>
  <c r="J63" s="1"/>
  <c r="J64"/>
  <c r="I72"/>
  <c r="E78"/>
  <c r="I78" s="1"/>
  <c r="J81"/>
  <c r="I82"/>
  <c r="J82" s="1"/>
  <c r="I121"/>
  <c r="J121" s="1"/>
  <c r="G120"/>
  <c r="I130"/>
  <c r="J130" s="1"/>
  <c r="E132"/>
  <c r="I132" s="1"/>
  <c r="I174"/>
  <c r="J174" s="1"/>
  <c r="I177"/>
  <c r="I186"/>
  <c r="J186" s="1"/>
  <c r="E197"/>
  <c r="I197" s="1"/>
  <c r="F220"/>
  <c r="E52"/>
  <c r="I52" s="1"/>
  <c r="J52" s="1"/>
  <c r="J78"/>
  <c r="I169"/>
  <c r="J169" s="1"/>
  <c r="I222"/>
  <c r="J222" s="1"/>
  <c r="I228"/>
  <c r="G239"/>
  <c r="G238" s="1"/>
  <c r="I260"/>
  <c r="D216"/>
  <c r="F217"/>
  <c r="F216"/>
  <c r="I216" s="1"/>
  <c r="C51"/>
  <c r="J228"/>
  <c r="E176"/>
  <c r="I176" s="1"/>
  <c r="I246"/>
  <c r="J246" s="1"/>
  <c r="E120"/>
  <c r="E87" l="1"/>
  <c r="J51"/>
  <c r="D50"/>
  <c r="I245"/>
  <c r="J245" s="1"/>
  <c r="I217"/>
  <c r="J217" s="1"/>
  <c r="F87"/>
  <c r="F50" s="1"/>
  <c r="J58"/>
  <c r="F265"/>
  <c r="I166"/>
  <c r="J132"/>
  <c r="G87"/>
  <c r="J216"/>
  <c r="I120"/>
  <c r="I239"/>
  <c r="E238"/>
  <c r="I87" l="1"/>
  <c r="I238"/>
</calcChain>
</file>

<file path=xl/sharedStrings.xml><?xml version="1.0" encoding="utf-8"?>
<sst xmlns="http://schemas.openxmlformats.org/spreadsheetml/2006/main" count="274" uniqueCount="226">
  <si>
    <t>Назив корисника буџетског корисника</t>
  </si>
  <si>
    <t>Шифра ДБК</t>
  </si>
  <si>
    <t>Шифра индиректног корисника</t>
  </si>
  <si>
    <t>1201 Програм 13 Развој културе</t>
  </si>
  <si>
    <t>1201 - 0001 Програмска активност Функционисање локалних Установа културе</t>
  </si>
  <si>
    <r>
      <t>Напомена</t>
    </r>
    <r>
      <rPr>
        <sz val="9"/>
        <rFont val="Arial"/>
        <charset val="204"/>
      </rPr>
      <t xml:space="preserve">: попуњавати само бела поља;Колоне укупна средства из осталих извора и  укупно не дирати; у случају да недостаје конто, означите ред, затим десним кликом изаберете опцију </t>
    </r>
    <r>
      <rPr>
        <b/>
        <sz val="9"/>
        <rFont val="Arial"/>
        <family val="2"/>
        <charset val="204"/>
      </rPr>
      <t xml:space="preserve">Copy, </t>
    </r>
    <r>
      <rPr>
        <sz val="9"/>
        <rFont val="Arial"/>
        <family val="2"/>
        <charset val="204"/>
      </rPr>
      <t xml:space="preserve">потом у главном мениу изабрати опцију </t>
    </r>
    <r>
      <rPr>
        <sz val="9"/>
        <rFont val="Arial"/>
        <charset val="204"/>
      </rPr>
      <t xml:space="preserve"> </t>
    </r>
    <r>
      <rPr>
        <b/>
        <sz val="9"/>
        <rFont val="Arial"/>
        <family val="2"/>
        <charset val="204"/>
      </rPr>
      <t>Insert, copied cells</t>
    </r>
    <r>
      <rPr>
        <sz val="9"/>
        <rFont val="Arial"/>
        <charset val="204"/>
      </rPr>
      <t xml:space="preserve">, опција </t>
    </r>
    <r>
      <rPr>
        <b/>
        <sz val="9"/>
        <rFont val="Arial"/>
        <family val="2"/>
        <charset val="204"/>
      </rPr>
      <t xml:space="preserve">Sheft cells right </t>
    </r>
    <r>
      <rPr>
        <sz val="9"/>
        <rFont val="Arial"/>
        <family val="2"/>
        <charset val="204"/>
      </rPr>
      <t xml:space="preserve">ако </t>
    </r>
    <r>
      <rPr>
        <sz val="9"/>
        <rFont val="Arial"/>
        <charset val="204"/>
      </rPr>
      <t>1</t>
    </r>
    <r>
      <rPr>
        <b/>
        <sz val="9"/>
        <rFont val="Arial"/>
        <family val="2"/>
        <charset val="204"/>
      </rPr>
      <t>Sheft cells down</t>
    </r>
    <r>
      <rPr>
        <sz val="9"/>
        <rFont val="Arial"/>
        <charset val="204"/>
      </rPr>
      <t xml:space="preserve"> после додавања пажљиво проверити збир! </t>
    </r>
  </si>
  <si>
    <t>1. OПШТИ ДЕО</t>
  </si>
  <si>
    <t>Конто</t>
  </si>
  <si>
    <t>Опис</t>
  </si>
  <si>
    <t>Средства 
из буџета</t>
  </si>
  <si>
    <t>Сопствена 
средства -04</t>
  </si>
  <si>
    <t>Издаци из осталих извора</t>
  </si>
  <si>
    <t>Укупно (5+10)</t>
  </si>
  <si>
    <t>Правни основ</t>
  </si>
  <si>
    <t>Образложење правних основа</t>
  </si>
  <si>
    <t>извор 03-социјални доприноси</t>
  </si>
  <si>
    <t>07- средства Републике</t>
  </si>
  <si>
    <t>13-нераспоређени вишак прикода</t>
  </si>
  <si>
    <t>укупна средства из осталих извора (6+7+8+9)</t>
  </si>
  <si>
    <t>Расходи за запослене</t>
  </si>
  <si>
    <t>Плате, додаци и накнаде запослених</t>
  </si>
  <si>
    <t>Социјални доприноси на терет послодавца</t>
  </si>
  <si>
    <t>Накнаде у натури давања запосленима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</si>
  <si>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</si>
  <si>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</si>
  <si>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</si>
  <si>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Коришћење роба и услуга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</si>
  <si>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</si>
  <si>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</si>
  <si>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</si>
  <si>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</si>
  <si>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</si>
  <si>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</si>
  <si>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Пратећи трошкови задуживања</t>
  </si>
  <si>
    <t>Казне за кашњење</t>
  </si>
  <si>
    <t>Остали расходи</t>
  </si>
  <si>
    <t>Порези, обавезне таксе и казне</t>
  </si>
  <si>
    <t>Основна средства</t>
  </si>
  <si>
    <t>Зграде и грађевински објекти</t>
  </si>
  <si>
    <t>Машине и опрема</t>
  </si>
  <si>
    <t>Нематеријална имовина</t>
  </si>
  <si>
    <t>2. Посебан део</t>
  </si>
  <si>
    <t>Средства из буџета</t>
  </si>
  <si>
    <t>Сопствена средства -04</t>
  </si>
  <si>
    <t>Расходи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</si>
  <si>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</si>
  <si>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</si>
  <si>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</si>
  <si>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</si>
  <si>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Поклони за децу запослених</t>
  </si>
  <si>
    <t>Превоз на посао и са посла (маркица)</t>
  </si>
  <si>
    <t>Исплата накнада за време одсуствовања с посла на терет фондова</t>
  </si>
  <si>
    <t>Породиљско боловање</t>
  </si>
  <si>
    <t>Боловање преко 30 дана</t>
  </si>
  <si>
    <t>Инвалидност рада другог степена</t>
  </si>
  <si>
    <t>Отпремнине и помоћи</t>
  </si>
  <si>
    <t>Отпремнине приликом одласка у пензију</t>
  </si>
  <si>
    <t>Отпремнина у случају отпуштања с посла</t>
  </si>
  <si>
    <t>Помоћу случају смрти запосленог или члана уже породице</t>
  </si>
  <si>
    <t>Помоћ у медицинском лечењу запосленог или члана уже породице</t>
  </si>
  <si>
    <t>Накнаде трошкова за превоз на посао и са посла</t>
  </si>
  <si>
    <t>Јубиларне награде</t>
  </si>
  <si>
    <t>Бонуси за државне празнике</t>
  </si>
  <si>
    <t>Накнаде члан.управн .и надз.одб.</t>
  </si>
  <si>
    <t>Накнаде члановима комисија</t>
  </si>
  <si>
    <t>Трошкови платног промета и банкарских услуга</t>
  </si>
  <si>
    <t>Трошкови платног промета</t>
  </si>
  <si>
    <t>Трошкови банкарских услуга</t>
  </si>
  <si>
    <t>Енергетске услуге</t>
  </si>
  <si>
    <t>Услуге за електричну енергију</t>
  </si>
  <si>
    <t>Трошкови грејања – угаљ</t>
  </si>
  <si>
    <t xml:space="preserve">Трошкови грејања – дрво </t>
  </si>
  <si>
    <t>Трошкови грејања – лож уље</t>
  </si>
  <si>
    <t>Трошкови грејања – централно грејање</t>
  </si>
  <si>
    <t>Комуналне услуге</t>
  </si>
  <si>
    <t>Услуге водовода и канализације</t>
  </si>
  <si>
    <t>Дератизација</t>
  </si>
  <si>
    <t>Димњичарске услуге</t>
  </si>
  <si>
    <t>Услуге заштите имовине</t>
  </si>
  <si>
    <t>Одвоз отпада</t>
  </si>
  <si>
    <t>Услуге чишћења</t>
  </si>
  <si>
    <t>Услуге комуникација</t>
  </si>
  <si>
    <t>Телефон, телекс и телефакс</t>
  </si>
  <si>
    <t>Интернет и слично</t>
  </si>
  <si>
    <t>Услуге мобилног телефона</t>
  </si>
  <si>
    <t>Поштанске услуге</t>
  </si>
  <si>
    <t>Услуге доставе</t>
  </si>
  <si>
    <t>Трошкови осигурања</t>
  </si>
  <si>
    <t>Осигурање зграда</t>
  </si>
  <si>
    <t>Осигурање возила</t>
  </si>
  <si>
    <t>Осигурање опреме</t>
  </si>
  <si>
    <t>Осигурање запослених у случају несреће на раду</t>
  </si>
  <si>
    <t>Закуп имовине и опреме</t>
  </si>
  <si>
    <t>Закуп стамбеног простора</t>
  </si>
  <si>
    <t>Закуп нестамбеног простора</t>
  </si>
  <si>
    <t>Закуп осталог простора</t>
  </si>
  <si>
    <t>Трошкови службених путовања у земљи</t>
  </si>
  <si>
    <t>Трошкови дневница (исхране) на службеном путу</t>
  </si>
  <si>
    <t>Трошкови превоза на службеном путу</t>
  </si>
  <si>
    <t>Трошкови смештаја на службеном путу</t>
  </si>
  <si>
    <t>Превоз у јавном саобраћају</t>
  </si>
  <si>
    <t>Такси превоз</t>
  </si>
  <si>
    <t>Накнада за употребу сопственог возила</t>
  </si>
  <si>
    <t>Трошкови службених путовања у иностранству</t>
  </si>
  <si>
    <t>Трошкови дневница за службени пут у иностранство</t>
  </si>
  <si>
    <t>Трошкови путовања у оквиру редовног рада</t>
  </si>
  <si>
    <t>Превоз средствима јавног превоза</t>
  </si>
  <si>
    <t>Административне услуге</t>
  </si>
  <si>
    <t>Услуге превођења</t>
  </si>
  <si>
    <t>Остале административне услуге</t>
  </si>
  <si>
    <t>Компјутерске услуге</t>
  </si>
  <si>
    <t>Услуге за израду софтвера</t>
  </si>
  <si>
    <t>Услуге за одржавање рачунара</t>
  </si>
  <si>
    <t>Услуге образовања и усавршавања запослених</t>
  </si>
  <si>
    <t>Котизација за семинаре</t>
  </si>
  <si>
    <t>Котизације за стручна саветовања</t>
  </si>
  <si>
    <t>Котизације за учествовање на сајмовима</t>
  </si>
  <si>
    <t>Издаци за стручне испите</t>
  </si>
  <si>
    <t>Остали издаци за стручне образов.</t>
  </si>
  <si>
    <t>Услуге информисања</t>
  </si>
  <si>
    <t>Услуге штампања билтена</t>
  </si>
  <si>
    <t>Услуге штампања часописа</t>
  </si>
  <si>
    <t>Услуге штампања публикација</t>
  </si>
  <si>
    <t>Остале услуге штампања</t>
  </si>
  <si>
    <t>Услуге информисања јавности</t>
  </si>
  <si>
    <t>Услуге рекламе и пропаганде</t>
  </si>
  <si>
    <t>Објављивање тендера и информативних огласа</t>
  </si>
  <si>
    <t>Медијске услуге радија и телевизије</t>
  </si>
  <si>
    <t>Стручне услуге</t>
  </si>
  <si>
    <t>Правно заступање пред дом.судов</t>
  </si>
  <si>
    <t>Услуге финансијских саветника</t>
  </si>
  <si>
    <t>Накнада члановима управних и надзорних одбора</t>
  </si>
  <si>
    <t>Остале стручне услуге</t>
  </si>
  <si>
    <t>Услуге за домаћинство и угоститество</t>
  </si>
  <si>
    <t>Угоститељске услуге</t>
  </si>
  <si>
    <t>Репрезентација</t>
  </si>
  <si>
    <t>Поклони</t>
  </si>
  <si>
    <t xml:space="preserve">Остале опште услуге </t>
  </si>
  <si>
    <t>Остале опште услуге</t>
  </si>
  <si>
    <t>Услуге образовања, културе и сп.</t>
  </si>
  <si>
    <t>Услуге културе</t>
  </si>
  <si>
    <t>Медицинске услуге</t>
  </si>
  <si>
    <t>Здравстена заштита по уговору</t>
  </si>
  <si>
    <t>Услуге очувања животне средине, науке и геодетске услуге</t>
  </si>
  <si>
    <t>Услуге очувања животне средине</t>
  </si>
  <si>
    <t>Геодетске услуге</t>
  </si>
  <si>
    <t>Остале специјализоване услуге</t>
  </si>
  <si>
    <t>Текуће поправке и одржавање зграда и објеката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</si>
  <si>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</si>
  <si>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</si>
  <si>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</si>
  <si>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</si>
  <si>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канализац.</t>
  </si>
  <si>
    <t>Радови на централном грејању</t>
  </si>
  <si>
    <t>Електричне инсталације</t>
  </si>
  <si>
    <t>Остале усл.и матер.за тек.попр.и о</t>
  </si>
  <si>
    <t>Текуће поправке и одржавање опреме</t>
  </si>
  <si>
    <t>Механичке поправке</t>
  </si>
  <si>
    <t>Поправке електричне и електронске опреме</t>
  </si>
  <si>
    <t>Лимарски радови на возилима</t>
  </si>
  <si>
    <t>Намештај</t>
  </si>
  <si>
    <t>Рачунарска опрема</t>
  </si>
  <si>
    <t>Опрема за комуникацију</t>
  </si>
  <si>
    <t>Опрема за домаћинство</t>
  </si>
  <si>
    <t>Биротехничка опрема</t>
  </si>
  <si>
    <t>Остале поправке и одржавање  административне опреме</t>
  </si>
  <si>
    <t>Тек.поп.и одр.опр.за јавну безбед.</t>
  </si>
  <si>
    <t>Административни материјал</t>
  </si>
  <si>
    <t>Канцеларијски материјал</t>
  </si>
  <si>
    <t>Расходи за радну униформу</t>
  </si>
  <si>
    <t>Униформе</t>
  </si>
  <si>
    <t>Заштитна одела</t>
  </si>
  <si>
    <t>Цвеће и декорација</t>
  </si>
  <si>
    <t>Остали административни материј.</t>
  </si>
  <si>
    <t>Материјал за образовање и усавршавање запослених</t>
  </si>
  <si>
    <t>Стручна литерат.за ред.потр.зап.</t>
  </si>
  <si>
    <t>Материјали за образовање, културу</t>
  </si>
  <si>
    <t>Материјали за културу</t>
  </si>
  <si>
    <t>Материјали за одржавање хигијене и угоститељство</t>
  </si>
  <si>
    <t>Хемијска средства за чишћење</t>
  </si>
  <si>
    <t>Инвентар за одржавање хигијене</t>
  </si>
  <si>
    <t>Остали материјал за одрж.хигијене</t>
  </si>
  <si>
    <t>Храна и пиће</t>
  </si>
  <si>
    <t>Материјали за посебне намене</t>
  </si>
  <si>
    <t>Остали порези</t>
  </si>
  <si>
    <t>Стални порез на имовину</t>
  </si>
  <si>
    <t>Порез на робу</t>
  </si>
  <si>
    <t>Порез на услуге</t>
  </si>
  <si>
    <t>Регистрација возила</t>
  </si>
  <si>
    <t>Обавезне таксе</t>
  </si>
  <si>
    <t>Републичке таксе</t>
  </si>
  <si>
    <t>Општинске таксе</t>
  </si>
  <si>
    <t>Судске таксе</t>
  </si>
  <si>
    <t>Новч.казне и пен.по реш.судова</t>
  </si>
  <si>
    <t>Остале накнаде штете</t>
  </si>
  <si>
    <t>Издаци за набавку нефинансијске имовине</t>
  </si>
  <si>
    <t xml:space="preserve">Пројектно планирање </t>
  </si>
  <si>
    <t>Планирање и праћење објекта</t>
  </si>
  <si>
    <t>Опрема за саобраћај</t>
  </si>
  <si>
    <t>Аутомобили</t>
  </si>
  <si>
    <t>Административна опрема</t>
  </si>
  <si>
    <t>Уградна опрема</t>
  </si>
  <si>
    <t>Штампачи</t>
  </si>
  <si>
    <t>Телефонска централа</t>
  </si>
  <si>
    <t>Телефони</t>
  </si>
  <si>
    <t>Мобилни телефони</t>
  </si>
  <si>
    <t>Електронска опрема</t>
  </si>
  <si>
    <t>Фотографска опрема</t>
  </si>
  <si>
    <t>Компјутерски софтвер</t>
  </si>
  <si>
    <t>Књиге у библиотеци</t>
  </si>
  <si>
    <t>УКУПНО</t>
  </si>
  <si>
    <t xml:space="preserve">                                                                                                                                                     </t>
  </si>
  <si>
    <t xml:space="preserve">                                              </t>
  </si>
  <si>
    <t xml:space="preserve">                                                  </t>
  </si>
  <si>
    <t xml:space="preserve">                                             </t>
  </si>
  <si>
    <t>Нак.штете од стр.држав.органа</t>
  </si>
  <si>
    <t>Накн.штете нан.од стр. држ.органа</t>
  </si>
  <si>
    <t>0 9 прим.од прод.нефин.имовине</t>
  </si>
  <si>
    <t>Накнаде из буџета за соц.зашт.</t>
  </si>
  <si>
    <t xml:space="preserve">Накнаде из буџета за образовање, културу, науку </t>
  </si>
  <si>
    <t>Накнаде из буџета за образов., културу, науку и спорт</t>
  </si>
  <si>
    <t>Опрема за јавну безбедност</t>
  </si>
  <si>
    <t>Снежана Шкорић</t>
  </si>
  <si>
    <t>_______________________</t>
  </si>
  <si>
    <t>в.д. директора</t>
  </si>
  <si>
    <t xml:space="preserve"> Библиотека "Радован Бели Марковић"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</si>
</sst>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"/>
      <charset val="204"/>
    </font>
    <font>
      <b/>
      <sz val="9"/>
      <name val="Arial"/>
      <family val="2"/>
      <charset val="238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</font>
    <font>
      <sz val="9"/>
      <name val="Arial"/>
    </font>
    <font>
      <b/>
      <sz val="9"/>
      <name val="Times New Roman"/>
      <family val="1"/>
    </font>
    <font>
      <b/>
      <sz val="9"/>
      <name val="Arial"/>
      <family val="2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8" fillId="2" borderId="1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4" fontId="8" fillId="0" borderId="15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4" fontId="7" fillId="0" borderId="15" xfId="0" applyNumberFormat="1" applyFont="1" applyFill="1" applyBorder="1" applyAlignment="1">
      <alignment vertical="center" wrapText="1"/>
    </xf>
    <xf numFmtId="4" fontId="8" fillId="2" borderId="15" xfId="0" applyNumberFormat="1" applyFont="1" applyFill="1" applyBorder="1" applyAlignment="1">
      <alignment vertical="center" wrapText="1"/>
    </xf>
    <xf numFmtId="4" fontId="7" fillId="0" borderId="15" xfId="0" applyNumberFormat="1" applyFont="1" applyBorder="1" applyAlignment="1">
      <alignment vertical="center" wrapText="1"/>
    </xf>
    <xf numFmtId="4" fontId="7" fillId="3" borderId="15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" fontId="8" fillId="2" borderId="18" xfId="0" applyNumberFormat="1" applyFont="1" applyFill="1" applyBorder="1" applyAlignment="1">
      <alignment vertical="center" wrapText="1"/>
    </xf>
    <xf numFmtId="4" fontId="7" fillId="0" borderId="16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4" fontId="8" fillId="2" borderId="11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vertical="center" wrapText="1"/>
    </xf>
    <xf numFmtId="4" fontId="8" fillId="0" borderId="27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8" fillId="2" borderId="14" xfId="0" applyFont="1" applyFill="1" applyBorder="1" applyAlignment="1" applyProtection="1">
      <alignment horizontal="left" vertical="justify" wrapText="1"/>
      <protection locked="0"/>
    </xf>
    <xf numFmtId="0" fontId="8" fillId="2" borderId="15" xfId="0" applyFont="1" applyFill="1" applyBorder="1" applyAlignment="1" applyProtection="1">
      <alignment horizontal="left" vertical="justify" wrapText="1"/>
      <protection locked="0"/>
    </xf>
    <xf numFmtId="4" fontId="8" fillId="0" borderId="1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14" xfId="0" applyFont="1" applyBorder="1" applyAlignment="1" applyProtection="1">
      <alignment horizontal="left" vertical="justify" wrapText="1"/>
      <protection locked="0"/>
    </xf>
    <xf numFmtId="0" fontId="7" fillId="0" borderId="15" xfId="0" applyFont="1" applyBorder="1" applyAlignment="1" applyProtection="1">
      <alignment horizontal="left" vertical="justify" wrapText="1"/>
      <protection locked="0"/>
    </xf>
    <xf numFmtId="4" fontId="7" fillId="0" borderId="18" xfId="0" applyNumberFormat="1" applyFont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4" fontId="2" fillId="0" borderId="18" xfId="0" applyNumberFormat="1" applyFont="1" applyFill="1" applyBorder="1" applyAlignment="1">
      <alignment vertical="center" wrapText="1"/>
    </xf>
    <xf numFmtId="164" fontId="8" fillId="0" borderId="15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Fill="1" applyBorder="1" applyAlignment="1">
      <alignment horizontal="right" vertical="center" wrapText="1"/>
    </xf>
    <xf numFmtId="4" fontId="8" fillId="2" borderId="15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Border="1" applyAlignment="1">
      <alignment horizontal="right" vertical="center" wrapText="1"/>
    </xf>
    <xf numFmtId="164" fontId="7" fillId="0" borderId="18" xfId="1" applyNumberFormat="1" applyFont="1" applyBorder="1" applyAlignment="1">
      <alignment horizontal="right" vertical="center" wrapText="1"/>
    </xf>
    <xf numFmtId="0" fontId="7" fillId="3" borderId="14" xfId="0" applyFont="1" applyFill="1" applyBorder="1" applyAlignment="1" applyProtection="1">
      <alignment horizontal="left" vertical="justify" wrapText="1"/>
      <protection locked="0"/>
    </xf>
    <xf numFmtId="0" fontId="7" fillId="3" borderId="15" xfId="0" applyFont="1" applyFill="1" applyBorder="1" applyAlignment="1" applyProtection="1">
      <alignment horizontal="left" vertical="justify" wrapText="1"/>
      <protection locked="0"/>
    </xf>
    <xf numFmtId="4" fontId="7" fillId="3" borderId="18" xfId="0" applyNumberFormat="1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1" fillId="2" borderId="14" xfId="0" applyFont="1" applyFill="1" applyBorder="1" applyAlignment="1" applyProtection="1">
      <alignment horizontal="left" vertical="justify" wrapText="1"/>
      <protection locked="0"/>
    </xf>
    <xf numFmtId="0" fontId="11" fillId="2" borderId="15" xfId="0" applyFont="1" applyFill="1" applyBorder="1" applyAlignment="1" applyProtection="1">
      <alignment horizontal="left" vertical="justify" wrapText="1"/>
      <protection locked="0"/>
    </xf>
    <xf numFmtId="4" fontId="11" fillId="2" borderId="15" xfId="0" applyNumberFormat="1" applyFont="1" applyFill="1" applyBorder="1" applyAlignment="1">
      <alignment vertical="center" wrapText="1"/>
    </xf>
    <xf numFmtId="0" fontId="8" fillId="0" borderId="14" xfId="0" applyFont="1" applyFill="1" applyBorder="1" applyAlignment="1" applyProtection="1">
      <alignment horizontal="left" vertical="justify" wrapText="1"/>
      <protection locked="0"/>
    </xf>
    <xf numFmtId="0" fontId="8" fillId="0" borderId="15" xfId="0" applyFont="1" applyFill="1" applyBorder="1" applyAlignment="1" applyProtection="1">
      <alignment horizontal="left" vertical="justify" wrapText="1"/>
      <protection locked="0"/>
    </xf>
    <xf numFmtId="0" fontId="9" fillId="0" borderId="0" xfId="0" applyFont="1" applyFill="1" applyAlignment="1">
      <alignment vertical="center" wrapText="1"/>
    </xf>
    <xf numFmtId="0" fontId="7" fillId="0" borderId="14" xfId="0" applyFont="1" applyFill="1" applyBorder="1" applyAlignment="1" applyProtection="1">
      <alignment horizontal="left" vertical="justify" wrapText="1"/>
      <protection locked="0"/>
    </xf>
    <xf numFmtId="0" fontId="7" fillId="0" borderId="15" xfId="0" applyFont="1" applyFill="1" applyBorder="1" applyAlignment="1" applyProtection="1">
      <alignment horizontal="left" vertical="justify" wrapText="1"/>
      <protection locked="0"/>
    </xf>
    <xf numFmtId="0" fontId="3" fillId="0" borderId="15" xfId="0" applyFont="1" applyBorder="1"/>
    <xf numFmtId="0" fontId="3" fillId="0" borderId="17" xfId="0" applyFont="1" applyBorder="1"/>
    <xf numFmtId="0" fontId="7" fillId="0" borderId="20" xfId="0" applyFont="1" applyBorder="1" applyAlignment="1" applyProtection="1">
      <alignment horizontal="left" vertical="justify" wrapText="1"/>
      <protection locked="0"/>
    </xf>
    <xf numFmtId="0" fontId="7" fillId="0" borderId="16" xfId="0" applyFont="1" applyBorder="1" applyAlignment="1" applyProtection="1">
      <alignment horizontal="left" vertical="justify" wrapText="1"/>
      <protection locked="0"/>
    </xf>
    <xf numFmtId="4" fontId="7" fillId="0" borderId="21" xfId="0" applyNumberFormat="1" applyFont="1" applyBorder="1" applyAlignment="1">
      <alignment vertical="center" wrapText="1"/>
    </xf>
    <xf numFmtId="0" fontId="7" fillId="0" borderId="28" xfId="0" applyFont="1" applyBorder="1" applyAlignment="1" applyProtection="1">
      <alignment horizontal="left" vertical="justify" wrapText="1"/>
      <protection locked="0"/>
    </xf>
    <xf numFmtId="0" fontId="7" fillId="0" borderId="29" xfId="0" applyFont="1" applyBorder="1" applyAlignment="1" applyProtection="1">
      <alignment horizontal="left" vertical="justify" wrapText="1"/>
      <protection locked="0"/>
    </xf>
    <xf numFmtId="4" fontId="7" fillId="0" borderId="30" xfId="0" applyNumberFormat="1" applyFont="1" applyBorder="1" applyAlignment="1">
      <alignment vertical="center" wrapText="1"/>
    </xf>
    <xf numFmtId="4" fontId="7" fillId="2" borderId="31" xfId="0" applyNumberFormat="1" applyFont="1" applyFill="1" applyBorder="1" applyAlignment="1">
      <alignment vertical="center" wrapText="1"/>
    </xf>
    <xf numFmtId="0" fontId="3" fillId="0" borderId="23" xfId="0" applyFont="1" applyBorder="1"/>
    <xf numFmtId="0" fontId="3" fillId="0" borderId="25" xfId="0" applyFont="1" applyBorder="1"/>
    <xf numFmtId="0" fontId="0" fillId="0" borderId="0" xfId="0" applyAlignment="1">
      <alignment horizontal="center"/>
    </xf>
    <xf numFmtId="0" fontId="8" fillId="4" borderId="14" xfId="0" applyFont="1" applyFill="1" applyBorder="1" applyAlignment="1" applyProtection="1">
      <alignment horizontal="left" vertical="justify" wrapText="1"/>
      <protection locked="0"/>
    </xf>
    <xf numFmtId="0" fontId="8" fillId="4" borderId="15" xfId="0" applyFont="1" applyFill="1" applyBorder="1" applyAlignment="1" applyProtection="1">
      <alignment horizontal="left" vertical="justify" wrapText="1"/>
      <protection locked="0"/>
    </xf>
    <xf numFmtId="4" fontId="8" fillId="4" borderId="15" xfId="0" applyNumberFormat="1" applyFont="1" applyFill="1" applyBorder="1" applyAlignment="1">
      <alignment vertical="center" wrapText="1"/>
    </xf>
    <xf numFmtId="4" fontId="8" fillId="4" borderId="18" xfId="0" applyNumberFormat="1" applyFont="1" applyFill="1" applyBorder="1" applyAlignment="1">
      <alignment vertical="center" wrapText="1"/>
    </xf>
    <xf numFmtId="0" fontId="7" fillId="2" borderId="15" xfId="0" applyFont="1" applyFill="1" applyBorder="1" applyAlignment="1" applyProtection="1">
      <alignment horizontal="left" vertical="justify" wrapText="1"/>
      <protection locked="0"/>
    </xf>
    <xf numFmtId="4" fontId="8" fillId="2" borderId="31" xfId="0" applyNumberFormat="1" applyFont="1" applyFill="1" applyBorder="1" applyAlignment="1">
      <alignment vertical="center" wrapText="1"/>
    </xf>
    <xf numFmtId="4" fontId="8" fillId="2" borderId="15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 applyProtection="1">
      <alignment vertical="center" wrapText="1"/>
      <protection locked="0"/>
    </xf>
    <xf numFmtId="0" fontId="15" fillId="2" borderId="11" xfId="0" applyFont="1" applyFill="1" applyBorder="1" applyAlignment="1" applyProtection="1">
      <alignment vertical="center" wrapText="1"/>
      <protection locked="0"/>
    </xf>
    <xf numFmtId="4" fontId="15" fillId="2" borderId="11" xfId="0" applyNumberFormat="1" applyFont="1" applyFill="1" applyBorder="1" applyAlignment="1" applyProtection="1">
      <alignment vertical="center" wrapText="1"/>
    </xf>
    <xf numFmtId="4" fontId="15" fillId="2" borderId="12" xfId="0" applyNumberFormat="1" applyFont="1" applyFill="1" applyBorder="1" applyAlignment="1" applyProtection="1">
      <alignment vertical="center" wrapText="1"/>
    </xf>
    <xf numFmtId="4" fontId="15" fillId="0" borderId="11" xfId="0" applyNumberFormat="1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/>
    </xf>
    <xf numFmtId="0" fontId="15" fillId="2" borderId="14" xfId="0" applyFont="1" applyFill="1" applyBorder="1" applyAlignment="1" applyProtection="1">
      <alignment vertical="justify" wrapText="1"/>
      <protection locked="0"/>
    </xf>
    <xf numFmtId="0" fontId="15" fillId="2" borderId="15" xfId="0" applyFont="1" applyFill="1" applyBorder="1" applyAlignment="1" applyProtection="1">
      <alignment vertical="justify" wrapText="1"/>
      <protection locked="0"/>
    </xf>
    <xf numFmtId="4" fontId="15" fillId="2" borderId="15" xfId="0" applyNumberFormat="1" applyFont="1" applyFill="1" applyBorder="1" applyAlignment="1" applyProtection="1">
      <alignment vertical="center" wrapText="1"/>
    </xf>
    <xf numFmtId="4" fontId="15" fillId="2" borderId="16" xfId="0" applyNumberFormat="1" applyFont="1" applyFill="1" applyBorder="1" applyAlignment="1" applyProtection="1">
      <alignment vertical="center" wrapText="1"/>
    </xf>
    <xf numFmtId="4" fontId="15" fillId="0" borderId="15" xfId="0" applyNumberFormat="1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14" xfId="0" applyFont="1" applyBorder="1" applyAlignment="1" applyProtection="1">
      <alignment vertical="justify" wrapText="1"/>
      <protection locked="0"/>
    </xf>
    <xf numFmtId="0" fontId="14" fillId="0" borderId="15" xfId="0" applyFont="1" applyBorder="1" applyAlignment="1" applyProtection="1">
      <alignment vertical="justify" wrapText="1"/>
      <protection locked="0"/>
    </xf>
    <xf numFmtId="4" fontId="14" fillId="0" borderId="15" xfId="0" applyNumberFormat="1" applyFont="1" applyBorder="1" applyAlignment="1" applyProtection="1">
      <alignment vertical="center" wrapText="1"/>
      <protection locked="0"/>
    </xf>
    <xf numFmtId="4" fontId="14" fillId="0" borderId="18" xfId="0" applyNumberFormat="1" applyFont="1" applyBorder="1" applyAlignment="1" applyProtection="1">
      <alignment vertical="center" wrapText="1"/>
      <protection locked="0"/>
    </xf>
    <xf numFmtId="4" fontId="14" fillId="0" borderId="15" xfId="0" applyNumberFormat="1" applyFont="1" applyFill="1" applyBorder="1" applyAlignment="1" applyProtection="1">
      <alignment vertical="center" wrapText="1"/>
    </xf>
    <xf numFmtId="4" fontId="14" fillId="0" borderId="19" xfId="0" applyNumberFormat="1" applyFont="1" applyBorder="1" applyAlignment="1" applyProtection="1">
      <alignment vertical="center" wrapText="1"/>
    </xf>
    <xf numFmtId="4" fontId="14" fillId="0" borderId="15" xfId="0" applyNumberFormat="1" applyFont="1" applyFill="1" applyBorder="1" applyAlignment="1">
      <alignment vertical="center" wrapText="1"/>
    </xf>
    <xf numFmtId="4" fontId="14" fillId="0" borderId="12" xfId="0" applyNumberFormat="1" applyFont="1" applyFill="1" applyBorder="1" applyAlignment="1" applyProtection="1">
      <alignment vertical="center" wrapText="1"/>
    </xf>
    <xf numFmtId="4" fontId="14" fillId="0" borderId="15" xfId="0" applyNumberFormat="1" applyFont="1" applyBorder="1" applyAlignment="1" applyProtection="1">
      <alignment vertical="center" wrapText="1"/>
    </xf>
    <xf numFmtId="0" fontId="14" fillId="0" borderId="17" xfId="0" applyFont="1" applyFill="1" applyBorder="1" applyAlignment="1">
      <alignment vertical="center"/>
    </xf>
    <xf numFmtId="4" fontId="15" fillId="2" borderId="15" xfId="0" applyNumberFormat="1" applyFont="1" applyFill="1" applyBorder="1" applyAlignment="1">
      <alignment vertical="center" wrapText="1"/>
    </xf>
    <xf numFmtId="4" fontId="14" fillId="0" borderId="15" xfId="0" applyNumberFormat="1" applyFont="1" applyBorder="1" applyAlignment="1">
      <alignment vertical="center" wrapText="1"/>
    </xf>
    <xf numFmtId="4" fontId="15" fillId="2" borderId="15" xfId="0" applyNumberFormat="1" applyFont="1" applyFill="1" applyBorder="1" applyAlignment="1" applyProtection="1">
      <alignment vertical="center" wrapText="1"/>
      <protection locked="0"/>
    </xf>
    <xf numFmtId="4" fontId="15" fillId="2" borderId="18" xfId="0" applyNumberFormat="1" applyFont="1" applyFill="1" applyBorder="1" applyAlignment="1" applyProtection="1">
      <alignment vertical="center" wrapText="1"/>
      <protection locked="0"/>
    </xf>
    <xf numFmtId="4" fontId="14" fillId="3" borderId="15" xfId="0" applyNumberFormat="1" applyFont="1" applyFill="1" applyBorder="1" applyAlignment="1">
      <alignment vertical="center" wrapText="1"/>
    </xf>
    <xf numFmtId="0" fontId="14" fillId="3" borderId="17" xfId="0" applyFont="1" applyFill="1" applyBorder="1" applyAlignment="1">
      <alignment vertical="center"/>
    </xf>
    <xf numFmtId="0" fontId="14" fillId="0" borderId="22" xfId="0" applyFont="1" applyBorder="1" applyAlignment="1" applyProtection="1">
      <alignment vertical="justify" wrapText="1"/>
      <protection locked="0"/>
    </xf>
    <xf numFmtId="0" fontId="14" fillId="0" borderId="23" xfId="0" applyFont="1" applyBorder="1" applyAlignment="1" applyProtection="1">
      <alignment vertical="justify" wrapText="1"/>
      <protection locked="0"/>
    </xf>
    <xf numFmtId="4" fontId="14" fillId="0" borderId="23" xfId="0" applyNumberFormat="1" applyFont="1" applyBorder="1" applyAlignment="1" applyProtection="1">
      <alignment vertical="center" wrapText="1"/>
      <protection locked="0"/>
    </xf>
    <xf numFmtId="4" fontId="14" fillId="0" borderId="24" xfId="0" applyNumberFormat="1" applyFont="1" applyBorder="1" applyAlignment="1" applyProtection="1">
      <alignment vertical="center" wrapText="1"/>
      <protection locked="0"/>
    </xf>
    <xf numFmtId="4" fontId="14" fillId="0" borderId="23" xfId="0" applyNumberFormat="1" applyFont="1" applyFill="1" applyBorder="1" applyAlignment="1" applyProtection="1">
      <alignment vertical="center" wrapText="1"/>
    </xf>
    <xf numFmtId="4" fontId="14" fillId="0" borderId="23" xfId="0" applyNumberFormat="1" applyFont="1" applyBorder="1" applyAlignment="1">
      <alignment vertical="center" wrapText="1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/>
    </xf>
    <xf numFmtId="0" fontId="3" fillId="0" borderId="0" xfId="0" applyFont="1" applyAlignment="1">
      <alignment horizontal="left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9"/>
  <sheetViews>
    <sheetView tabSelected="1" topLeftCell="A237" workbookViewId="0">
      <selection activeCell="M269" sqref="M269"/>
    </sheetView>
  </sheetViews>
  <sheetFormatPr defaultRowHeight="15"/>
  <cols>
    <col min="1" max="1" width="7.85546875" style="68" customWidth="1"/>
    <col min="2" max="2" width="25.42578125" customWidth="1"/>
    <col min="3" max="3" width="10.5703125" customWidth="1"/>
    <col min="4" max="4" width="5.5703125" customWidth="1"/>
    <col min="5" max="5" width="6.28515625" customWidth="1"/>
    <col min="6" max="6" width="4.7109375" customWidth="1"/>
    <col min="7" max="7" width="9.5703125" customWidth="1"/>
    <col min="8" max="8" width="10.42578125" customWidth="1"/>
    <col min="9" max="9" width="9.7109375" customWidth="1"/>
    <col min="10" max="10" width="11.5703125" customWidth="1"/>
    <col min="11" max="11" width="11.85546875" customWidth="1"/>
    <col min="12" max="12" width="27.85546875" customWidth="1"/>
    <col min="257" max="257" width="7.85546875" customWidth="1"/>
    <col min="258" max="258" width="26.85546875" customWidth="1"/>
    <col min="259" max="259" width="10.5703125" customWidth="1"/>
    <col min="260" max="260" width="5.5703125" customWidth="1"/>
    <col min="261" max="261" width="8.5703125" customWidth="1"/>
    <col min="262" max="262" width="4.7109375" customWidth="1"/>
    <col min="263" max="263" width="4.140625" customWidth="1"/>
    <col min="264" max="264" width="10.42578125" customWidth="1"/>
    <col min="265" max="265" width="9.7109375" customWidth="1"/>
    <col min="266" max="266" width="11.5703125" customWidth="1"/>
    <col min="267" max="267" width="11.85546875" customWidth="1"/>
    <col min="268" max="268" width="29.28515625" customWidth="1"/>
    <col min="513" max="513" width="7.85546875" customWidth="1"/>
    <col min="514" max="514" width="26.85546875" customWidth="1"/>
    <col min="515" max="515" width="10.5703125" customWidth="1"/>
    <col min="516" max="516" width="5.5703125" customWidth="1"/>
    <col min="517" max="517" width="8.5703125" customWidth="1"/>
    <col min="518" max="518" width="4.7109375" customWidth="1"/>
    <col min="519" max="519" width="4.140625" customWidth="1"/>
    <col min="520" max="520" width="10.42578125" customWidth="1"/>
    <col min="521" max="521" width="9.7109375" customWidth="1"/>
    <col min="522" max="522" width="11.5703125" customWidth="1"/>
    <col min="523" max="523" width="11.85546875" customWidth="1"/>
    <col min="524" max="524" width="29.28515625" customWidth="1"/>
    <col min="769" max="769" width="7.85546875" customWidth="1"/>
    <col min="770" max="770" width="26.85546875" customWidth="1"/>
    <col min="771" max="771" width="10.5703125" customWidth="1"/>
    <col min="772" max="772" width="5.5703125" customWidth="1"/>
    <col min="773" max="773" width="8.5703125" customWidth="1"/>
    <col min="774" max="774" width="4.7109375" customWidth="1"/>
    <col min="775" max="775" width="4.140625" customWidth="1"/>
    <col min="776" max="776" width="10.42578125" customWidth="1"/>
    <col min="777" max="777" width="9.7109375" customWidth="1"/>
    <col min="778" max="778" width="11.5703125" customWidth="1"/>
    <col min="779" max="779" width="11.85546875" customWidth="1"/>
    <col min="780" max="780" width="29.28515625" customWidth="1"/>
    <col min="1025" max="1025" width="7.85546875" customWidth="1"/>
    <col min="1026" max="1026" width="26.85546875" customWidth="1"/>
    <col min="1027" max="1027" width="10.5703125" customWidth="1"/>
    <col min="1028" max="1028" width="5.5703125" customWidth="1"/>
    <col min="1029" max="1029" width="8.5703125" customWidth="1"/>
    <col min="1030" max="1030" width="4.7109375" customWidth="1"/>
    <col min="1031" max="1031" width="4.140625" customWidth="1"/>
    <col min="1032" max="1032" width="10.42578125" customWidth="1"/>
    <col min="1033" max="1033" width="9.7109375" customWidth="1"/>
    <col min="1034" max="1034" width="11.5703125" customWidth="1"/>
    <col min="1035" max="1035" width="11.85546875" customWidth="1"/>
    <col min="1036" max="1036" width="29.28515625" customWidth="1"/>
    <col min="1281" max="1281" width="7.85546875" customWidth="1"/>
    <col min="1282" max="1282" width="26.85546875" customWidth="1"/>
    <col min="1283" max="1283" width="10.5703125" customWidth="1"/>
    <col min="1284" max="1284" width="5.5703125" customWidth="1"/>
    <col min="1285" max="1285" width="8.5703125" customWidth="1"/>
    <col min="1286" max="1286" width="4.7109375" customWidth="1"/>
    <col min="1287" max="1287" width="4.140625" customWidth="1"/>
    <col min="1288" max="1288" width="10.42578125" customWidth="1"/>
    <col min="1289" max="1289" width="9.7109375" customWidth="1"/>
    <col min="1290" max="1290" width="11.5703125" customWidth="1"/>
    <col min="1291" max="1291" width="11.85546875" customWidth="1"/>
    <col min="1292" max="1292" width="29.28515625" customWidth="1"/>
    <col min="1537" max="1537" width="7.85546875" customWidth="1"/>
    <col min="1538" max="1538" width="26.85546875" customWidth="1"/>
    <col min="1539" max="1539" width="10.5703125" customWidth="1"/>
    <col min="1540" max="1540" width="5.5703125" customWidth="1"/>
    <col min="1541" max="1541" width="8.5703125" customWidth="1"/>
    <col min="1542" max="1542" width="4.7109375" customWidth="1"/>
    <col min="1543" max="1543" width="4.140625" customWidth="1"/>
    <col min="1544" max="1544" width="10.42578125" customWidth="1"/>
    <col min="1545" max="1545" width="9.7109375" customWidth="1"/>
    <col min="1546" max="1546" width="11.5703125" customWidth="1"/>
    <col min="1547" max="1547" width="11.85546875" customWidth="1"/>
    <col min="1548" max="1548" width="29.28515625" customWidth="1"/>
    <col min="1793" max="1793" width="7.85546875" customWidth="1"/>
    <col min="1794" max="1794" width="26.85546875" customWidth="1"/>
    <col min="1795" max="1795" width="10.5703125" customWidth="1"/>
    <col min="1796" max="1796" width="5.5703125" customWidth="1"/>
    <col min="1797" max="1797" width="8.5703125" customWidth="1"/>
    <col min="1798" max="1798" width="4.7109375" customWidth="1"/>
    <col min="1799" max="1799" width="4.140625" customWidth="1"/>
    <col min="1800" max="1800" width="10.42578125" customWidth="1"/>
    <col min="1801" max="1801" width="9.7109375" customWidth="1"/>
    <col min="1802" max="1802" width="11.5703125" customWidth="1"/>
    <col min="1803" max="1803" width="11.85546875" customWidth="1"/>
    <col min="1804" max="1804" width="29.28515625" customWidth="1"/>
    <col min="2049" max="2049" width="7.85546875" customWidth="1"/>
    <col min="2050" max="2050" width="26.85546875" customWidth="1"/>
    <col min="2051" max="2051" width="10.5703125" customWidth="1"/>
    <col min="2052" max="2052" width="5.5703125" customWidth="1"/>
    <col min="2053" max="2053" width="8.5703125" customWidth="1"/>
    <col min="2054" max="2054" width="4.7109375" customWidth="1"/>
    <col min="2055" max="2055" width="4.140625" customWidth="1"/>
    <col min="2056" max="2056" width="10.42578125" customWidth="1"/>
    <col min="2057" max="2057" width="9.7109375" customWidth="1"/>
    <col min="2058" max="2058" width="11.5703125" customWidth="1"/>
    <col min="2059" max="2059" width="11.85546875" customWidth="1"/>
    <col min="2060" max="2060" width="29.28515625" customWidth="1"/>
    <col min="2305" max="2305" width="7.85546875" customWidth="1"/>
    <col min="2306" max="2306" width="26.85546875" customWidth="1"/>
    <col min="2307" max="2307" width="10.5703125" customWidth="1"/>
    <col min="2308" max="2308" width="5.5703125" customWidth="1"/>
    <col min="2309" max="2309" width="8.5703125" customWidth="1"/>
    <col min="2310" max="2310" width="4.7109375" customWidth="1"/>
    <col min="2311" max="2311" width="4.140625" customWidth="1"/>
    <col min="2312" max="2312" width="10.42578125" customWidth="1"/>
    <col min="2313" max="2313" width="9.7109375" customWidth="1"/>
    <col min="2314" max="2314" width="11.5703125" customWidth="1"/>
    <col min="2315" max="2315" width="11.85546875" customWidth="1"/>
    <col min="2316" max="2316" width="29.28515625" customWidth="1"/>
    <col min="2561" max="2561" width="7.85546875" customWidth="1"/>
    <col min="2562" max="2562" width="26.85546875" customWidth="1"/>
    <col min="2563" max="2563" width="10.5703125" customWidth="1"/>
    <col min="2564" max="2564" width="5.5703125" customWidth="1"/>
    <col min="2565" max="2565" width="8.5703125" customWidth="1"/>
    <col min="2566" max="2566" width="4.7109375" customWidth="1"/>
    <col min="2567" max="2567" width="4.140625" customWidth="1"/>
    <col min="2568" max="2568" width="10.42578125" customWidth="1"/>
    <col min="2569" max="2569" width="9.7109375" customWidth="1"/>
    <col min="2570" max="2570" width="11.5703125" customWidth="1"/>
    <col min="2571" max="2571" width="11.85546875" customWidth="1"/>
    <col min="2572" max="2572" width="29.28515625" customWidth="1"/>
    <col min="2817" max="2817" width="7.85546875" customWidth="1"/>
    <col min="2818" max="2818" width="26.85546875" customWidth="1"/>
    <col min="2819" max="2819" width="10.5703125" customWidth="1"/>
    <col min="2820" max="2820" width="5.5703125" customWidth="1"/>
    <col min="2821" max="2821" width="8.5703125" customWidth="1"/>
    <col min="2822" max="2822" width="4.7109375" customWidth="1"/>
    <col min="2823" max="2823" width="4.140625" customWidth="1"/>
    <col min="2824" max="2824" width="10.42578125" customWidth="1"/>
    <col min="2825" max="2825" width="9.7109375" customWidth="1"/>
    <col min="2826" max="2826" width="11.5703125" customWidth="1"/>
    <col min="2827" max="2827" width="11.85546875" customWidth="1"/>
    <col min="2828" max="2828" width="29.28515625" customWidth="1"/>
    <col min="3073" max="3073" width="7.85546875" customWidth="1"/>
    <col min="3074" max="3074" width="26.85546875" customWidth="1"/>
    <col min="3075" max="3075" width="10.5703125" customWidth="1"/>
    <col min="3076" max="3076" width="5.5703125" customWidth="1"/>
    <col min="3077" max="3077" width="8.5703125" customWidth="1"/>
    <col min="3078" max="3078" width="4.7109375" customWidth="1"/>
    <col min="3079" max="3079" width="4.140625" customWidth="1"/>
    <col min="3080" max="3080" width="10.42578125" customWidth="1"/>
    <col min="3081" max="3081" width="9.7109375" customWidth="1"/>
    <col min="3082" max="3082" width="11.5703125" customWidth="1"/>
    <col min="3083" max="3083" width="11.85546875" customWidth="1"/>
    <col min="3084" max="3084" width="29.28515625" customWidth="1"/>
    <col min="3329" max="3329" width="7.85546875" customWidth="1"/>
    <col min="3330" max="3330" width="26.85546875" customWidth="1"/>
    <col min="3331" max="3331" width="10.5703125" customWidth="1"/>
    <col min="3332" max="3332" width="5.5703125" customWidth="1"/>
    <col min="3333" max="3333" width="8.5703125" customWidth="1"/>
    <col min="3334" max="3334" width="4.7109375" customWidth="1"/>
    <col min="3335" max="3335" width="4.140625" customWidth="1"/>
    <col min="3336" max="3336" width="10.42578125" customWidth="1"/>
    <col min="3337" max="3337" width="9.7109375" customWidth="1"/>
    <col min="3338" max="3338" width="11.5703125" customWidth="1"/>
    <col min="3339" max="3339" width="11.85546875" customWidth="1"/>
    <col min="3340" max="3340" width="29.28515625" customWidth="1"/>
    <col min="3585" max="3585" width="7.85546875" customWidth="1"/>
    <col min="3586" max="3586" width="26.85546875" customWidth="1"/>
    <col min="3587" max="3587" width="10.5703125" customWidth="1"/>
    <col min="3588" max="3588" width="5.5703125" customWidth="1"/>
    <col min="3589" max="3589" width="8.5703125" customWidth="1"/>
    <col min="3590" max="3590" width="4.7109375" customWidth="1"/>
    <col min="3591" max="3591" width="4.140625" customWidth="1"/>
    <col min="3592" max="3592" width="10.42578125" customWidth="1"/>
    <col min="3593" max="3593" width="9.7109375" customWidth="1"/>
    <col min="3594" max="3594" width="11.5703125" customWidth="1"/>
    <col min="3595" max="3595" width="11.85546875" customWidth="1"/>
    <col min="3596" max="3596" width="29.28515625" customWidth="1"/>
    <col min="3841" max="3841" width="7.85546875" customWidth="1"/>
    <col min="3842" max="3842" width="26.85546875" customWidth="1"/>
    <col min="3843" max="3843" width="10.5703125" customWidth="1"/>
    <col min="3844" max="3844" width="5.5703125" customWidth="1"/>
    <col min="3845" max="3845" width="8.5703125" customWidth="1"/>
    <col min="3846" max="3846" width="4.7109375" customWidth="1"/>
    <col min="3847" max="3847" width="4.140625" customWidth="1"/>
    <col min="3848" max="3848" width="10.42578125" customWidth="1"/>
    <col min="3849" max="3849" width="9.7109375" customWidth="1"/>
    <col min="3850" max="3850" width="11.5703125" customWidth="1"/>
    <col min="3851" max="3851" width="11.85546875" customWidth="1"/>
    <col min="3852" max="3852" width="29.28515625" customWidth="1"/>
    <col min="4097" max="4097" width="7.85546875" customWidth="1"/>
    <col min="4098" max="4098" width="26.85546875" customWidth="1"/>
    <col min="4099" max="4099" width="10.5703125" customWidth="1"/>
    <col min="4100" max="4100" width="5.5703125" customWidth="1"/>
    <col min="4101" max="4101" width="8.5703125" customWidth="1"/>
    <col min="4102" max="4102" width="4.7109375" customWidth="1"/>
    <col min="4103" max="4103" width="4.140625" customWidth="1"/>
    <col min="4104" max="4104" width="10.42578125" customWidth="1"/>
    <col min="4105" max="4105" width="9.7109375" customWidth="1"/>
    <col min="4106" max="4106" width="11.5703125" customWidth="1"/>
    <col min="4107" max="4107" width="11.85546875" customWidth="1"/>
    <col min="4108" max="4108" width="29.28515625" customWidth="1"/>
    <col min="4353" max="4353" width="7.85546875" customWidth="1"/>
    <col min="4354" max="4354" width="26.85546875" customWidth="1"/>
    <col min="4355" max="4355" width="10.5703125" customWidth="1"/>
    <col min="4356" max="4356" width="5.5703125" customWidth="1"/>
    <col min="4357" max="4357" width="8.5703125" customWidth="1"/>
    <col min="4358" max="4358" width="4.7109375" customWidth="1"/>
    <col min="4359" max="4359" width="4.140625" customWidth="1"/>
    <col min="4360" max="4360" width="10.42578125" customWidth="1"/>
    <col min="4361" max="4361" width="9.7109375" customWidth="1"/>
    <col min="4362" max="4362" width="11.5703125" customWidth="1"/>
    <col min="4363" max="4363" width="11.85546875" customWidth="1"/>
    <col min="4364" max="4364" width="29.28515625" customWidth="1"/>
    <col min="4609" max="4609" width="7.85546875" customWidth="1"/>
    <col min="4610" max="4610" width="26.85546875" customWidth="1"/>
    <col min="4611" max="4611" width="10.5703125" customWidth="1"/>
    <col min="4612" max="4612" width="5.5703125" customWidth="1"/>
    <col min="4613" max="4613" width="8.5703125" customWidth="1"/>
    <col min="4614" max="4614" width="4.7109375" customWidth="1"/>
    <col min="4615" max="4615" width="4.140625" customWidth="1"/>
    <col min="4616" max="4616" width="10.42578125" customWidth="1"/>
    <col min="4617" max="4617" width="9.7109375" customWidth="1"/>
    <col min="4618" max="4618" width="11.5703125" customWidth="1"/>
    <col min="4619" max="4619" width="11.85546875" customWidth="1"/>
    <col min="4620" max="4620" width="29.28515625" customWidth="1"/>
    <col min="4865" max="4865" width="7.85546875" customWidth="1"/>
    <col min="4866" max="4866" width="26.85546875" customWidth="1"/>
    <col min="4867" max="4867" width="10.5703125" customWidth="1"/>
    <col min="4868" max="4868" width="5.5703125" customWidth="1"/>
    <col min="4869" max="4869" width="8.5703125" customWidth="1"/>
    <col min="4870" max="4870" width="4.7109375" customWidth="1"/>
    <col min="4871" max="4871" width="4.140625" customWidth="1"/>
    <col min="4872" max="4872" width="10.42578125" customWidth="1"/>
    <col min="4873" max="4873" width="9.7109375" customWidth="1"/>
    <col min="4874" max="4874" width="11.5703125" customWidth="1"/>
    <col min="4875" max="4875" width="11.85546875" customWidth="1"/>
    <col min="4876" max="4876" width="29.28515625" customWidth="1"/>
    <col min="5121" max="5121" width="7.85546875" customWidth="1"/>
    <col min="5122" max="5122" width="26.85546875" customWidth="1"/>
    <col min="5123" max="5123" width="10.5703125" customWidth="1"/>
    <col min="5124" max="5124" width="5.5703125" customWidth="1"/>
    <col min="5125" max="5125" width="8.5703125" customWidth="1"/>
    <col min="5126" max="5126" width="4.7109375" customWidth="1"/>
    <col min="5127" max="5127" width="4.140625" customWidth="1"/>
    <col min="5128" max="5128" width="10.42578125" customWidth="1"/>
    <col min="5129" max="5129" width="9.7109375" customWidth="1"/>
    <col min="5130" max="5130" width="11.5703125" customWidth="1"/>
    <col min="5131" max="5131" width="11.85546875" customWidth="1"/>
    <col min="5132" max="5132" width="29.28515625" customWidth="1"/>
    <col min="5377" max="5377" width="7.85546875" customWidth="1"/>
    <col min="5378" max="5378" width="26.85546875" customWidth="1"/>
    <col min="5379" max="5379" width="10.5703125" customWidth="1"/>
    <col min="5380" max="5380" width="5.5703125" customWidth="1"/>
    <col min="5381" max="5381" width="8.5703125" customWidth="1"/>
    <col min="5382" max="5382" width="4.7109375" customWidth="1"/>
    <col min="5383" max="5383" width="4.140625" customWidth="1"/>
    <col min="5384" max="5384" width="10.42578125" customWidth="1"/>
    <col min="5385" max="5385" width="9.7109375" customWidth="1"/>
    <col min="5386" max="5386" width="11.5703125" customWidth="1"/>
    <col min="5387" max="5387" width="11.85546875" customWidth="1"/>
    <col min="5388" max="5388" width="29.28515625" customWidth="1"/>
    <col min="5633" max="5633" width="7.85546875" customWidth="1"/>
    <col min="5634" max="5634" width="26.85546875" customWidth="1"/>
    <col min="5635" max="5635" width="10.5703125" customWidth="1"/>
    <col min="5636" max="5636" width="5.5703125" customWidth="1"/>
    <col min="5637" max="5637" width="8.5703125" customWidth="1"/>
    <col min="5638" max="5638" width="4.7109375" customWidth="1"/>
    <col min="5639" max="5639" width="4.140625" customWidth="1"/>
    <col min="5640" max="5640" width="10.42578125" customWidth="1"/>
    <col min="5641" max="5641" width="9.7109375" customWidth="1"/>
    <col min="5642" max="5642" width="11.5703125" customWidth="1"/>
    <col min="5643" max="5643" width="11.85546875" customWidth="1"/>
    <col min="5644" max="5644" width="29.28515625" customWidth="1"/>
    <col min="5889" max="5889" width="7.85546875" customWidth="1"/>
    <col min="5890" max="5890" width="26.85546875" customWidth="1"/>
    <col min="5891" max="5891" width="10.5703125" customWidth="1"/>
    <col min="5892" max="5892" width="5.5703125" customWidth="1"/>
    <col min="5893" max="5893" width="8.5703125" customWidth="1"/>
    <col min="5894" max="5894" width="4.7109375" customWidth="1"/>
    <col min="5895" max="5895" width="4.140625" customWidth="1"/>
    <col min="5896" max="5896" width="10.42578125" customWidth="1"/>
    <col min="5897" max="5897" width="9.7109375" customWidth="1"/>
    <col min="5898" max="5898" width="11.5703125" customWidth="1"/>
    <col min="5899" max="5899" width="11.85546875" customWidth="1"/>
    <col min="5900" max="5900" width="29.28515625" customWidth="1"/>
    <col min="6145" max="6145" width="7.85546875" customWidth="1"/>
    <col min="6146" max="6146" width="26.85546875" customWidth="1"/>
    <col min="6147" max="6147" width="10.5703125" customWidth="1"/>
    <col min="6148" max="6148" width="5.5703125" customWidth="1"/>
    <col min="6149" max="6149" width="8.5703125" customWidth="1"/>
    <col min="6150" max="6150" width="4.7109375" customWidth="1"/>
    <col min="6151" max="6151" width="4.140625" customWidth="1"/>
    <col min="6152" max="6152" width="10.42578125" customWidth="1"/>
    <col min="6153" max="6153" width="9.7109375" customWidth="1"/>
    <col min="6154" max="6154" width="11.5703125" customWidth="1"/>
    <col min="6155" max="6155" width="11.85546875" customWidth="1"/>
    <col min="6156" max="6156" width="29.28515625" customWidth="1"/>
    <col min="6401" max="6401" width="7.85546875" customWidth="1"/>
    <col min="6402" max="6402" width="26.85546875" customWidth="1"/>
    <col min="6403" max="6403" width="10.5703125" customWidth="1"/>
    <col min="6404" max="6404" width="5.5703125" customWidth="1"/>
    <col min="6405" max="6405" width="8.5703125" customWidth="1"/>
    <col min="6406" max="6406" width="4.7109375" customWidth="1"/>
    <col min="6407" max="6407" width="4.140625" customWidth="1"/>
    <col min="6408" max="6408" width="10.42578125" customWidth="1"/>
    <col min="6409" max="6409" width="9.7109375" customWidth="1"/>
    <col min="6410" max="6410" width="11.5703125" customWidth="1"/>
    <col min="6411" max="6411" width="11.85546875" customWidth="1"/>
    <col min="6412" max="6412" width="29.28515625" customWidth="1"/>
    <col min="6657" max="6657" width="7.85546875" customWidth="1"/>
    <col min="6658" max="6658" width="26.85546875" customWidth="1"/>
    <col min="6659" max="6659" width="10.5703125" customWidth="1"/>
    <col min="6660" max="6660" width="5.5703125" customWidth="1"/>
    <col min="6661" max="6661" width="8.5703125" customWidth="1"/>
    <col min="6662" max="6662" width="4.7109375" customWidth="1"/>
    <col min="6663" max="6663" width="4.140625" customWidth="1"/>
    <col min="6664" max="6664" width="10.42578125" customWidth="1"/>
    <col min="6665" max="6665" width="9.7109375" customWidth="1"/>
    <col min="6666" max="6666" width="11.5703125" customWidth="1"/>
    <col min="6667" max="6667" width="11.85546875" customWidth="1"/>
    <col min="6668" max="6668" width="29.28515625" customWidth="1"/>
    <col min="6913" max="6913" width="7.85546875" customWidth="1"/>
    <col min="6914" max="6914" width="26.85546875" customWidth="1"/>
    <col min="6915" max="6915" width="10.5703125" customWidth="1"/>
    <col min="6916" max="6916" width="5.5703125" customWidth="1"/>
    <col min="6917" max="6917" width="8.5703125" customWidth="1"/>
    <col min="6918" max="6918" width="4.7109375" customWidth="1"/>
    <col min="6919" max="6919" width="4.140625" customWidth="1"/>
    <col min="6920" max="6920" width="10.42578125" customWidth="1"/>
    <col min="6921" max="6921" width="9.7109375" customWidth="1"/>
    <col min="6922" max="6922" width="11.5703125" customWidth="1"/>
    <col min="6923" max="6923" width="11.85546875" customWidth="1"/>
    <col min="6924" max="6924" width="29.28515625" customWidth="1"/>
    <col min="7169" max="7169" width="7.85546875" customWidth="1"/>
    <col min="7170" max="7170" width="26.85546875" customWidth="1"/>
    <col min="7171" max="7171" width="10.5703125" customWidth="1"/>
    <col min="7172" max="7172" width="5.5703125" customWidth="1"/>
    <col min="7173" max="7173" width="8.5703125" customWidth="1"/>
    <col min="7174" max="7174" width="4.7109375" customWidth="1"/>
    <col min="7175" max="7175" width="4.140625" customWidth="1"/>
    <col min="7176" max="7176" width="10.42578125" customWidth="1"/>
    <col min="7177" max="7177" width="9.7109375" customWidth="1"/>
    <col min="7178" max="7178" width="11.5703125" customWidth="1"/>
    <col min="7179" max="7179" width="11.85546875" customWidth="1"/>
    <col min="7180" max="7180" width="29.28515625" customWidth="1"/>
    <col min="7425" max="7425" width="7.85546875" customWidth="1"/>
    <col min="7426" max="7426" width="26.85546875" customWidth="1"/>
    <col min="7427" max="7427" width="10.5703125" customWidth="1"/>
    <col min="7428" max="7428" width="5.5703125" customWidth="1"/>
    <col min="7429" max="7429" width="8.5703125" customWidth="1"/>
    <col min="7430" max="7430" width="4.7109375" customWidth="1"/>
    <col min="7431" max="7431" width="4.140625" customWidth="1"/>
    <col min="7432" max="7432" width="10.42578125" customWidth="1"/>
    <col min="7433" max="7433" width="9.7109375" customWidth="1"/>
    <col min="7434" max="7434" width="11.5703125" customWidth="1"/>
    <col min="7435" max="7435" width="11.85546875" customWidth="1"/>
    <col min="7436" max="7436" width="29.28515625" customWidth="1"/>
    <col min="7681" max="7681" width="7.85546875" customWidth="1"/>
    <col min="7682" max="7682" width="26.85546875" customWidth="1"/>
    <col min="7683" max="7683" width="10.5703125" customWidth="1"/>
    <col min="7684" max="7684" width="5.5703125" customWidth="1"/>
    <col min="7685" max="7685" width="8.5703125" customWidth="1"/>
    <col min="7686" max="7686" width="4.7109375" customWidth="1"/>
    <col min="7687" max="7687" width="4.140625" customWidth="1"/>
    <col min="7688" max="7688" width="10.42578125" customWidth="1"/>
    <col min="7689" max="7689" width="9.7109375" customWidth="1"/>
    <col min="7690" max="7690" width="11.5703125" customWidth="1"/>
    <col min="7691" max="7691" width="11.85546875" customWidth="1"/>
    <col min="7692" max="7692" width="29.28515625" customWidth="1"/>
    <col min="7937" max="7937" width="7.85546875" customWidth="1"/>
    <col min="7938" max="7938" width="26.85546875" customWidth="1"/>
    <col min="7939" max="7939" width="10.5703125" customWidth="1"/>
    <col min="7940" max="7940" width="5.5703125" customWidth="1"/>
    <col min="7941" max="7941" width="8.5703125" customWidth="1"/>
    <col min="7942" max="7942" width="4.7109375" customWidth="1"/>
    <col min="7943" max="7943" width="4.140625" customWidth="1"/>
    <col min="7944" max="7944" width="10.42578125" customWidth="1"/>
    <col min="7945" max="7945" width="9.7109375" customWidth="1"/>
    <col min="7946" max="7946" width="11.5703125" customWidth="1"/>
    <col min="7947" max="7947" width="11.85546875" customWidth="1"/>
    <col min="7948" max="7948" width="29.28515625" customWidth="1"/>
    <col min="8193" max="8193" width="7.85546875" customWidth="1"/>
    <col min="8194" max="8194" width="26.85546875" customWidth="1"/>
    <col min="8195" max="8195" width="10.5703125" customWidth="1"/>
    <col min="8196" max="8196" width="5.5703125" customWidth="1"/>
    <col min="8197" max="8197" width="8.5703125" customWidth="1"/>
    <col min="8198" max="8198" width="4.7109375" customWidth="1"/>
    <col min="8199" max="8199" width="4.140625" customWidth="1"/>
    <col min="8200" max="8200" width="10.42578125" customWidth="1"/>
    <col min="8201" max="8201" width="9.7109375" customWidth="1"/>
    <col min="8202" max="8202" width="11.5703125" customWidth="1"/>
    <col min="8203" max="8203" width="11.85546875" customWidth="1"/>
    <col min="8204" max="8204" width="29.28515625" customWidth="1"/>
    <col min="8449" max="8449" width="7.85546875" customWidth="1"/>
    <col min="8450" max="8450" width="26.85546875" customWidth="1"/>
    <col min="8451" max="8451" width="10.5703125" customWidth="1"/>
    <col min="8452" max="8452" width="5.5703125" customWidth="1"/>
    <col min="8453" max="8453" width="8.5703125" customWidth="1"/>
    <col min="8454" max="8454" width="4.7109375" customWidth="1"/>
    <col min="8455" max="8455" width="4.140625" customWidth="1"/>
    <col min="8456" max="8456" width="10.42578125" customWidth="1"/>
    <col min="8457" max="8457" width="9.7109375" customWidth="1"/>
    <col min="8458" max="8458" width="11.5703125" customWidth="1"/>
    <col min="8459" max="8459" width="11.85546875" customWidth="1"/>
    <col min="8460" max="8460" width="29.28515625" customWidth="1"/>
    <col min="8705" max="8705" width="7.85546875" customWidth="1"/>
    <col min="8706" max="8706" width="26.85546875" customWidth="1"/>
    <col min="8707" max="8707" width="10.5703125" customWidth="1"/>
    <col min="8708" max="8708" width="5.5703125" customWidth="1"/>
    <col min="8709" max="8709" width="8.5703125" customWidth="1"/>
    <col min="8710" max="8710" width="4.7109375" customWidth="1"/>
    <col min="8711" max="8711" width="4.140625" customWidth="1"/>
    <col min="8712" max="8712" width="10.42578125" customWidth="1"/>
    <col min="8713" max="8713" width="9.7109375" customWidth="1"/>
    <col min="8714" max="8714" width="11.5703125" customWidth="1"/>
    <col min="8715" max="8715" width="11.85546875" customWidth="1"/>
    <col min="8716" max="8716" width="29.28515625" customWidth="1"/>
    <col min="8961" max="8961" width="7.85546875" customWidth="1"/>
    <col min="8962" max="8962" width="26.85546875" customWidth="1"/>
    <col min="8963" max="8963" width="10.5703125" customWidth="1"/>
    <col min="8964" max="8964" width="5.5703125" customWidth="1"/>
    <col min="8965" max="8965" width="8.5703125" customWidth="1"/>
    <col min="8966" max="8966" width="4.7109375" customWidth="1"/>
    <col min="8967" max="8967" width="4.140625" customWidth="1"/>
    <col min="8968" max="8968" width="10.42578125" customWidth="1"/>
    <col min="8969" max="8969" width="9.7109375" customWidth="1"/>
    <col min="8970" max="8970" width="11.5703125" customWidth="1"/>
    <col min="8971" max="8971" width="11.85546875" customWidth="1"/>
    <col min="8972" max="8972" width="29.28515625" customWidth="1"/>
    <col min="9217" max="9217" width="7.85546875" customWidth="1"/>
    <col min="9218" max="9218" width="26.85546875" customWidth="1"/>
    <col min="9219" max="9219" width="10.5703125" customWidth="1"/>
    <col min="9220" max="9220" width="5.5703125" customWidth="1"/>
    <col min="9221" max="9221" width="8.5703125" customWidth="1"/>
    <col min="9222" max="9222" width="4.7109375" customWidth="1"/>
    <col min="9223" max="9223" width="4.140625" customWidth="1"/>
    <col min="9224" max="9224" width="10.42578125" customWidth="1"/>
    <col min="9225" max="9225" width="9.7109375" customWidth="1"/>
    <col min="9226" max="9226" width="11.5703125" customWidth="1"/>
    <col min="9227" max="9227" width="11.85546875" customWidth="1"/>
    <col min="9228" max="9228" width="29.28515625" customWidth="1"/>
    <col min="9473" max="9473" width="7.85546875" customWidth="1"/>
    <col min="9474" max="9474" width="26.85546875" customWidth="1"/>
    <col min="9475" max="9475" width="10.5703125" customWidth="1"/>
    <col min="9476" max="9476" width="5.5703125" customWidth="1"/>
    <col min="9477" max="9477" width="8.5703125" customWidth="1"/>
    <col min="9478" max="9478" width="4.7109375" customWidth="1"/>
    <col min="9479" max="9479" width="4.140625" customWidth="1"/>
    <col min="9480" max="9480" width="10.42578125" customWidth="1"/>
    <col min="9481" max="9481" width="9.7109375" customWidth="1"/>
    <col min="9482" max="9482" width="11.5703125" customWidth="1"/>
    <col min="9483" max="9483" width="11.85546875" customWidth="1"/>
    <col min="9484" max="9484" width="29.28515625" customWidth="1"/>
    <col min="9729" max="9729" width="7.85546875" customWidth="1"/>
    <col min="9730" max="9730" width="26.85546875" customWidth="1"/>
    <col min="9731" max="9731" width="10.5703125" customWidth="1"/>
    <col min="9732" max="9732" width="5.5703125" customWidth="1"/>
    <col min="9733" max="9733" width="8.5703125" customWidth="1"/>
    <col min="9734" max="9734" width="4.7109375" customWidth="1"/>
    <col min="9735" max="9735" width="4.140625" customWidth="1"/>
    <col min="9736" max="9736" width="10.42578125" customWidth="1"/>
    <col min="9737" max="9737" width="9.7109375" customWidth="1"/>
    <col min="9738" max="9738" width="11.5703125" customWidth="1"/>
    <col min="9739" max="9739" width="11.85546875" customWidth="1"/>
    <col min="9740" max="9740" width="29.28515625" customWidth="1"/>
    <col min="9985" max="9985" width="7.85546875" customWidth="1"/>
    <col min="9986" max="9986" width="26.85546875" customWidth="1"/>
    <col min="9987" max="9987" width="10.5703125" customWidth="1"/>
    <col min="9988" max="9988" width="5.5703125" customWidth="1"/>
    <col min="9989" max="9989" width="8.5703125" customWidth="1"/>
    <col min="9990" max="9990" width="4.7109375" customWidth="1"/>
    <col min="9991" max="9991" width="4.140625" customWidth="1"/>
    <col min="9992" max="9992" width="10.42578125" customWidth="1"/>
    <col min="9993" max="9993" width="9.7109375" customWidth="1"/>
    <col min="9994" max="9994" width="11.5703125" customWidth="1"/>
    <col min="9995" max="9995" width="11.85546875" customWidth="1"/>
    <col min="9996" max="9996" width="29.28515625" customWidth="1"/>
    <col min="10241" max="10241" width="7.85546875" customWidth="1"/>
    <col min="10242" max="10242" width="26.85546875" customWidth="1"/>
    <col min="10243" max="10243" width="10.5703125" customWidth="1"/>
    <col min="10244" max="10244" width="5.5703125" customWidth="1"/>
    <col min="10245" max="10245" width="8.5703125" customWidth="1"/>
    <col min="10246" max="10246" width="4.7109375" customWidth="1"/>
    <col min="10247" max="10247" width="4.140625" customWidth="1"/>
    <col min="10248" max="10248" width="10.42578125" customWidth="1"/>
    <col min="10249" max="10249" width="9.7109375" customWidth="1"/>
    <col min="10250" max="10250" width="11.5703125" customWidth="1"/>
    <col min="10251" max="10251" width="11.85546875" customWidth="1"/>
    <col min="10252" max="10252" width="29.28515625" customWidth="1"/>
    <col min="10497" max="10497" width="7.85546875" customWidth="1"/>
    <col min="10498" max="10498" width="26.85546875" customWidth="1"/>
    <col min="10499" max="10499" width="10.5703125" customWidth="1"/>
    <col min="10500" max="10500" width="5.5703125" customWidth="1"/>
    <col min="10501" max="10501" width="8.5703125" customWidth="1"/>
    <col min="10502" max="10502" width="4.7109375" customWidth="1"/>
    <col min="10503" max="10503" width="4.140625" customWidth="1"/>
    <col min="10504" max="10504" width="10.42578125" customWidth="1"/>
    <col min="10505" max="10505" width="9.7109375" customWidth="1"/>
    <col min="10506" max="10506" width="11.5703125" customWidth="1"/>
    <col min="10507" max="10507" width="11.85546875" customWidth="1"/>
    <col min="10508" max="10508" width="29.28515625" customWidth="1"/>
    <col min="10753" max="10753" width="7.85546875" customWidth="1"/>
    <col min="10754" max="10754" width="26.85546875" customWidth="1"/>
    <col min="10755" max="10755" width="10.5703125" customWidth="1"/>
    <col min="10756" max="10756" width="5.5703125" customWidth="1"/>
    <col min="10757" max="10757" width="8.5703125" customWidth="1"/>
    <col min="10758" max="10758" width="4.7109375" customWidth="1"/>
    <col min="10759" max="10759" width="4.140625" customWidth="1"/>
    <col min="10760" max="10760" width="10.42578125" customWidth="1"/>
    <col min="10761" max="10761" width="9.7109375" customWidth="1"/>
    <col min="10762" max="10762" width="11.5703125" customWidth="1"/>
    <col min="10763" max="10763" width="11.85546875" customWidth="1"/>
    <col min="10764" max="10764" width="29.28515625" customWidth="1"/>
    <col min="11009" max="11009" width="7.85546875" customWidth="1"/>
    <col min="11010" max="11010" width="26.85546875" customWidth="1"/>
    <col min="11011" max="11011" width="10.5703125" customWidth="1"/>
    <col min="11012" max="11012" width="5.5703125" customWidth="1"/>
    <col min="11013" max="11013" width="8.5703125" customWidth="1"/>
    <col min="11014" max="11014" width="4.7109375" customWidth="1"/>
    <col min="11015" max="11015" width="4.140625" customWidth="1"/>
    <col min="11016" max="11016" width="10.42578125" customWidth="1"/>
    <col min="11017" max="11017" width="9.7109375" customWidth="1"/>
    <col min="11018" max="11018" width="11.5703125" customWidth="1"/>
    <col min="11019" max="11019" width="11.85546875" customWidth="1"/>
    <col min="11020" max="11020" width="29.28515625" customWidth="1"/>
    <col min="11265" max="11265" width="7.85546875" customWidth="1"/>
    <col min="11266" max="11266" width="26.85546875" customWidth="1"/>
    <col min="11267" max="11267" width="10.5703125" customWidth="1"/>
    <col min="11268" max="11268" width="5.5703125" customWidth="1"/>
    <col min="11269" max="11269" width="8.5703125" customWidth="1"/>
    <col min="11270" max="11270" width="4.7109375" customWidth="1"/>
    <col min="11271" max="11271" width="4.140625" customWidth="1"/>
    <col min="11272" max="11272" width="10.42578125" customWidth="1"/>
    <col min="11273" max="11273" width="9.7109375" customWidth="1"/>
    <col min="11274" max="11274" width="11.5703125" customWidth="1"/>
    <col min="11275" max="11275" width="11.85546875" customWidth="1"/>
    <col min="11276" max="11276" width="29.28515625" customWidth="1"/>
    <col min="11521" max="11521" width="7.85546875" customWidth="1"/>
    <col min="11522" max="11522" width="26.85546875" customWidth="1"/>
    <col min="11523" max="11523" width="10.5703125" customWidth="1"/>
    <col min="11524" max="11524" width="5.5703125" customWidth="1"/>
    <col min="11525" max="11525" width="8.5703125" customWidth="1"/>
    <col min="11526" max="11526" width="4.7109375" customWidth="1"/>
    <col min="11527" max="11527" width="4.140625" customWidth="1"/>
    <col min="11528" max="11528" width="10.42578125" customWidth="1"/>
    <col min="11529" max="11529" width="9.7109375" customWidth="1"/>
    <col min="11530" max="11530" width="11.5703125" customWidth="1"/>
    <col min="11531" max="11531" width="11.85546875" customWidth="1"/>
    <col min="11532" max="11532" width="29.28515625" customWidth="1"/>
    <col min="11777" max="11777" width="7.85546875" customWidth="1"/>
    <col min="11778" max="11778" width="26.85546875" customWidth="1"/>
    <col min="11779" max="11779" width="10.5703125" customWidth="1"/>
    <col min="11780" max="11780" width="5.5703125" customWidth="1"/>
    <col min="11781" max="11781" width="8.5703125" customWidth="1"/>
    <col min="11782" max="11782" width="4.7109375" customWidth="1"/>
    <col min="11783" max="11783" width="4.140625" customWidth="1"/>
    <col min="11784" max="11784" width="10.42578125" customWidth="1"/>
    <col min="11785" max="11785" width="9.7109375" customWidth="1"/>
    <col min="11786" max="11786" width="11.5703125" customWidth="1"/>
    <col min="11787" max="11787" width="11.85546875" customWidth="1"/>
    <col min="11788" max="11788" width="29.28515625" customWidth="1"/>
    <col min="12033" max="12033" width="7.85546875" customWidth="1"/>
    <col min="12034" max="12034" width="26.85546875" customWidth="1"/>
    <col min="12035" max="12035" width="10.5703125" customWidth="1"/>
    <col min="12036" max="12036" width="5.5703125" customWidth="1"/>
    <col min="12037" max="12037" width="8.5703125" customWidth="1"/>
    <col min="12038" max="12038" width="4.7109375" customWidth="1"/>
    <col min="12039" max="12039" width="4.140625" customWidth="1"/>
    <col min="12040" max="12040" width="10.42578125" customWidth="1"/>
    <col min="12041" max="12041" width="9.7109375" customWidth="1"/>
    <col min="12042" max="12042" width="11.5703125" customWidth="1"/>
    <col min="12043" max="12043" width="11.85546875" customWidth="1"/>
    <col min="12044" max="12044" width="29.28515625" customWidth="1"/>
    <col min="12289" max="12289" width="7.85546875" customWidth="1"/>
    <col min="12290" max="12290" width="26.85546875" customWidth="1"/>
    <col min="12291" max="12291" width="10.5703125" customWidth="1"/>
    <col min="12292" max="12292" width="5.5703125" customWidth="1"/>
    <col min="12293" max="12293" width="8.5703125" customWidth="1"/>
    <col min="12294" max="12294" width="4.7109375" customWidth="1"/>
    <col min="12295" max="12295" width="4.140625" customWidth="1"/>
    <col min="12296" max="12296" width="10.42578125" customWidth="1"/>
    <col min="12297" max="12297" width="9.7109375" customWidth="1"/>
    <col min="12298" max="12298" width="11.5703125" customWidth="1"/>
    <col min="12299" max="12299" width="11.85546875" customWidth="1"/>
    <col min="12300" max="12300" width="29.28515625" customWidth="1"/>
    <col min="12545" max="12545" width="7.85546875" customWidth="1"/>
    <col min="12546" max="12546" width="26.85546875" customWidth="1"/>
    <col min="12547" max="12547" width="10.5703125" customWidth="1"/>
    <col min="12548" max="12548" width="5.5703125" customWidth="1"/>
    <col min="12549" max="12549" width="8.5703125" customWidth="1"/>
    <col min="12550" max="12550" width="4.7109375" customWidth="1"/>
    <col min="12551" max="12551" width="4.140625" customWidth="1"/>
    <col min="12552" max="12552" width="10.42578125" customWidth="1"/>
    <col min="12553" max="12553" width="9.7109375" customWidth="1"/>
    <col min="12554" max="12554" width="11.5703125" customWidth="1"/>
    <col min="12555" max="12555" width="11.85546875" customWidth="1"/>
    <col min="12556" max="12556" width="29.28515625" customWidth="1"/>
    <col min="12801" max="12801" width="7.85546875" customWidth="1"/>
    <col min="12802" max="12802" width="26.85546875" customWidth="1"/>
    <col min="12803" max="12803" width="10.5703125" customWidth="1"/>
    <col min="12804" max="12804" width="5.5703125" customWidth="1"/>
    <col min="12805" max="12805" width="8.5703125" customWidth="1"/>
    <col min="12806" max="12806" width="4.7109375" customWidth="1"/>
    <col min="12807" max="12807" width="4.140625" customWidth="1"/>
    <col min="12808" max="12808" width="10.42578125" customWidth="1"/>
    <col min="12809" max="12809" width="9.7109375" customWidth="1"/>
    <col min="12810" max="12810" width="11.5703125" customWidth="1"/>
    <col min="12811" max="12811" width="11.85546875" customWidth="1"/>
    <col min="12812" max="12812" width="29.28515625" customWidth="1"/>
    <col min="13057" max="13057" width="7.85546875" customWidth="1"/>
    <col min="13058" max="13058" width="26.85546875" customWidth="1"/>
    <col min="13059" max="13059" width="10.5703125" customWidth="1"/>
    <col min="13060" max="13060" width="5.5703125" customWidth="1"/>
    <col min="13061" max="13061" width="8.5703125" customWidth="1"/>
    <col min="13062" max="13062" width="4.7109375" customWidth="1"/>
    <col min="13063" max="13063" width="4.140625" customWidth="1"/>
    <col min="13064" max="13064" width="10.42578125" customWidth="1"/>
    <col min="13065" max="13065" width="9.7109375" customWidth="1"/>
    <col min="13066" max="13066" width="11.5703125" customWidth="1"/>
    <col min="13067" max="13067" width="11.85546875" customWidth="1"/>
    <col min="13068" max="13068" width="29.28515625" customWidth="1"/>
    <col min="13313" max="13313" width="7.85546875" customWidth="1"/>
    <col min="13314" max="13314" width="26.85546875" customWidth="1"/>
    <col min="13315" max="13315" width="10.5703125" customWidth="1"/>
    <col min="13316" max="13316" width="5.5703125" customWidth="1"/>
    <col min="13317" max="13317" width="8.5703125" customWidth="1"/>
    <col min="13318" max="13318" width="4.7109375" customWidth="1"/>
    <col min="13319" max="13319" width="4.140625" customWidth="1"/>
    <col min="13320" max="13320" width="10.42578125" customWidth="1"/>
    <col min="13321" max="13321" width="9.7109375" customWidth="1"/>
    <col min="13322" max="13322" width="11.5703125" customWidth="1"/>
    <col min="13323" max="13323" width="11.85546875" customWidth="1"/>
    <col min="13324" max="13324" width="29.28515625" customWidth="1"/>
    <col min="13569" max="13569" width="7.85546875" customWidth="1"/>
    <col min="13570" max="13570" width="26.85546875" customWidth="1"/>
    <col min="13571" max="13571" width="10.5703125" customWidth="1"/>
    <col min="13572" max="13572" width="5.5703125" customWidth="1"/>
    <col min="13573" max="13573" width="8.5703125" customWidth="1"/>
    <col min="13574" max="13574" width="4.7109375" customWidth="1"/>
    <col min="13575" max="13575" width="4.140625" customWidth="1"/>
    <col min="13576" max="13576" width="10.42578125" customWidth="1"/>
    <col min="13577" max="13577" width="9.7109375" customWidth="1"/>
    <col min="13578" max="13578" width="11.5703125" customWidth="1"/>
    <col min="13579" max="13579" width="11.85546875" customWidth="1"/>
    <col min="13580" max="13580" width="29.28515625" customWidth="1"/>
    <col min="13825" max="13825" width="7.85546875" customWidth="1"/>
    <col min="13826" max="13826" width="26.85546875" customWidth="1"/>
    <col min="13827" max="13827" width="10.5703125" customWidth="1"/>
    <col min="13828" max="13828" width="5.5703125" customWidth="1"/>
    <col min="13829" max="13829" width="8.5703125" customWidth="1"/>
    <col min="13830" max="13830" width="4.7109375" customWidth="1"/>
    <col min="13831" max="13831" width="4.140625" customWidth="1"/>
    <col min="13832" max="13832" width="10.42578125" customWidth="1"/>
    <col min="13833" max="13833" width="9.7109375" customWidth="1"/>
    <col min="13834" max="13834" width="11.5703125" customWidth="1"/>
    <col min="13835" max="13835" width="11.85546875" customWidth="1"/>
    <col min="13836" max="13836" width="29.28515625" customWidth="1"/>
    <col min="14081" max="14081" width="7.85546875" customWidth="1"/>
    <col min="14082" max="14082" width="26.85546875" customWidth="1"/>
    <col min="14083" max="14083" width="10.5703125" customWidth="1"/>
    <col min="14084" max="14084" width="5.5703125" customWidth="1"/>
    <col min="14085" max="14085" width="8.5703125" customWidth="1"/>
    <col min="14086" max="14086" width="4.7109375" customWidth="1"/>
    <col min="14087" max="14087" width="4.140625" customWidth="1"/>
    <col min="14088" max="14088" width="10.42578125" customWidth="1"/>
    <col min="14089" max="14089" width="9.7109375" customWidth="1"/>
    <col min="14090" max="14090" width="11.5703125" customWidth="1"/>
    <col min="14091" max="14091" width="11.85546875" customWidth="1"/>
    <col min="14092" max="14092" width="29.28515625" customWidth="1"/>
    <col min="14337" max="14337" width="7.85546875" customWidth="1"/>
    <col min="14338" max="14338" width="26.85546875" customWidth="1"/>
    <col min="14339" max="14339" width="10.5703125" customWidth="1"/>
    <col min="14340" max="14340" width="5.5703125" customWidth="1"/>
    <col min="14341" max="14341" width="8.5703125" customWidth="1"/>
    <col min="14342" max="14342" width="4.7109375" customWidth="1"/>
    <col min="14343" max="14343" width="4.140625" customWidth="1"/>
    <col min="14344" max="14344" width="10.42578125" customWidth="1"/>
    <col min="14345" max="14345" width="9.7109375" customWidth="1"/>
    <col min="14346" max="14346" width="11.5703125" customWidth="1"/>
    <col min="14347" max="14347" width="11.85546875" customWidth="1"/>
    <col min="14348" max="14348" width="29.28515625" customWidth="1"/>
    <col min="14593" max="14593" width="7.85546875" customWidth="1"/>
    <col min="14594" max="14594" width="26.85546875" customWidth="1"/>
    <col min="14595" max="14595" width="10.5703125" customWidth="1"/>
    <col min="14596" max="14596" width="5.5703125" customWidth="1"/>
    <col min="14597" max="14597" width="8.5703125" customWidth="1"/>
    <col min="14598" max="14598" width="4.7109375" customWidth="1"/>
    <col min="14599" max="14599" width="4.140625" customWidth="1"/>
    <col min="14600" max="14600" width="10.42578125" customWidth="1"/>
    <col min="14601" max="14601" width="9.7109375" customWidth="1"/>
    <col min="14602" max="14602" width="11.5703125" customWidth="1"/>
    <col min="14603" max="14603" width="11.85546875" customWidth="1"/>
    <col min="14604" max="14604" width="29.28515625" customWidth="1"/>
    <col min="14849" max="14849" width="7.85546875" customWidth="1"/>
    <col min="14850" max="14850" width="26.85546875" customWidth="1"/>
    <col min="14851" max="14851" width="10.5703125" customWidth="1"/>
    <col min="14852" max="14852" width="5.5703125" customWidth="1"/>
    <col min="14853" max="14853" width="8.5703125" customWidth="1"/>
    <col min="14854" max="14854" width="4.7109375" customWidth="1"/>
    <col min="14855" max="14855" width="4.140625" customWidth="1"/>
    <col min="14856" max="14856" width="10.42578125" customWidth="1"/>
    <col min="14857" max="14857" width="9.7109375" customWidth="1"/>
    <col min="14858" max="14858" width="11.5703125" customWidth="1"/>
    <col min="14859" max="14859" width="11.85546875" customWidth="1"/>
    <col min="14860" max="14860" width="29.28515625" customWidth="1"/>
    <col min="15105" max="15105" width="7.85546875" customWidth="1"/>
    <col min="15106" max="15106" width="26.85546875" customWidth="1"/>
    <col min="15107" max="15107" width="10.5703125" customWidth="1"/>
    <col min="15108" max="15108" width="5.5703125" customWidth="1"/>
    <col min="15109" max="15109" width="8.5703125" customWidth="1"/>
    <col min="15110" max="15110" width="4.7109375" customWidth="1"/>
    <col min="15111" max="15111" width="4.140625" customWidth="1"/>
    <col min="15112" max="15112" width="10.42578125" customWidth="1"/>
    <col min="15113" max="15113" width="9.7109375" customWidth="1"/>
    <col min="15114" max="15114" width="11.5703125" customWidth="1"/>
    <col min="15115" max="15115" width="11.85546875" customWidth="1"/>
    <col min="15116" max="15116" width="29.28515625" customWidth="1"/>
    <col min="15361" max="15361" width="7.85546875" customWidth="1"/>
    <col min="15362" max="15362" width="26.85546875" customWidth="1"/>
    <col min="15363" max="15363" width="10.5703125" customWidth="1"/>
    <col min="15364" max="15364" width="5.5703125" customWidth="1"/>
    <col min="15365" max="15365" width="8.5703125" customWidth="1"/>
    <col min="15366" max="15366" width="4.7109375" customWidth="1"/>
    <col min="15367" max="15367" width="4.140625" customWidth="1"/>
    <col min="15368" max="15368" width="10.42578125" customWidth="1"/>
    <col min="15369" max="15369" width="9.7109375" customWidth="1"/>
    <col min="15370" max="15370" width="11.5703125" customWidth="1"/>
    <col min="15371" max="15371" width="11.85546875" customWidth="1"/>
    <col min="15372" max="15372" width="29.28515625" customWidth="1"/>
    <col min="15617" max="15617" width="7.85546875" customWidth="1"/>
    <col min="15618" max="15618" width="26.85546875" customWidth="1"/>
    <col min="15619" max="15619" width="10.5703125" customWidth="1"/>
    <col min="15620" max="15620" width="5.5703125" customWidth="1"/>
    <col min="15621" max="15621" width="8.5703125" customWidth="1"/>
    <col min="15622" max="15622" width="4.7109375" customWidth="1"/>
    <col min="15623" max="15623" width="4.140625" customWidth="1"/>
    <col min="15624" max="15624" width="10.42578125" customWidth="1"/>
    <col min="15625" max="15625" width="9.7109375" customWidth="1"/>
    <col min="15626" max="15626" width="11.5703125" customWidth="1"/>
    <col min="15627" max="15627" width="11.85546875" customWidth="1"/>
    <col min="15628" max="15628" width="29.28515625" customWidth="1"/>
    <col min="15873" max="15873" width="7.85546875" customWidth="1"/>
    <col min="15874" max="15874" width="26.85546875" customWidth="1"/>
    <col min="15875" max="15875" width="10.5703125" customWidth="1"/>
    <col min="15876" max="15876" width="5.5703125" customWidth="1"/>
    <col min="15877" max="15877" width="8.5703125" customWidth="1"/>
    <col min="15878" max="15878" width="4.7109375" customWidth="1"/>
    <col min="15879" max="15879" width="4.140625" customWidth="1"/>
    <col min="15880" max="15880" width="10.42578125" customWidth="1"/>
    <col min="15881" max="15881" width="9.7109375" customWidth="1"/>
    <col min="15882" max="15882" width="11.5703125" customWidth="1"/>
    <col min="15883" max="15883" width="11.85546875" customWidth="1"/>
    <col min="15884" max="15884" width="29.28515625" customWidth="1"/>
    <col min="16129" max="16129" width="7.85546875" customWidth="1"/>
    <col min="16130" max="16130" width="26.85546875" customWidth="1"/>
    <col min="16131" max="16131" width="10.5703125" customWidth="1"/>
    <col min="16132" max="16132" width="5.5703125" customWidth="1"/>
    <col min="16133" max="16133" width="8.5703125" customWidth="1"/>
    <col min="16134" max="16134" width="4.7109375" customWidth="1"/>
    <col min="16135" max="16135" width="4.140625" customWidth="1"/>
    <col min="16136" max="16136" width="10.42578125" customWidth="1"/>
    <col min="16137" max="16137" width="9.7109375" customWidth="1"/>
    <col min="16138" max="16138" width="11.5703125" customWidth="1"/>
    <col min="16139" max="16139" width="11.85546875" customWidth="1"/>
    <col min="16140" max="16140" width="29.28515625" customWidth="1"/>
  </cols>
  <sheetData>
    <row r="1" spans="1:12">
      <c r="A1" s="123" t="s">
        <v>0</v>
      </c>
      <c r="B1" s="123"/>
      <c r="C1" s="124" t="s">
        <v>225</v>
      </c>
      <c r="D1" s="124"/>
      <c r="E1" s="124"/>
      <c r="F1" s="124"/>
      <c r="G1" s="124"/>
      <c r="H1" s="124"/>
      <c r="I1" s="1"/>
      <c r="J1" s="1"/>
      <c r="K1" s="1"/>
      <c r="L1" s="1"/>
    </row>
    <row r="2" spans="1:12">
      <c r="A2" s="125" t="s">
        <v>1</v>
      </c>
      <c r="B2" s="125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25" t="s">
        <v>2</v>
      </c>
      <c r="B3" s="125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3"/>
      <c r="B4" s="3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3" t="s">
        <v>3</v>
      </c>
      <c r="B5" s="3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4" t="s">
        <v>4</v>
      </c>
      <c r="B6" s="5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4"/>
      <c r="B7" s="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26" t="s">
        <v>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2" ht="15.75" thickBot="1">
      <c r="A9" s="127" t="s">
        <v>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</row>
    <row r="10" spans="1:12" ht="15.75" thickBot="1">
      <c r="A10" s="121" t="s">
        <v>7</v>
      </c>
      <c r="B10" s="142" t="s">
        <v>8</v>
      </c>
      <c r="C10" s="121" t="s">
        <v>9</v>
      </c>
      <c r="D10" s="121" t="s">
        <v>10</v>
      </c>
      <c r="E10" s="118" t="s">
        <v>11</v>
      </c>
      <c r="F10" s="119"/>
      <c r="G10" s="119"/>
      <c r="H10" s="119"/>
      <c r="I10" s="120"/>
      <c r="J10" s="121" t="s">
        <v>12</v>
      </c>
      <c r="K10" s="121" t="s">
        <v>13</v>
      </c>
      <c r="L10" s="132" t="s">
        <v>14</v>
      </c>
    </row>
    <row r="11" spans="1:12" ht="68.25" thickBot="1">
      <c r="A11" s="122"/>
      <c r="B11" s="143"/>
      <c r="C11" s="122"/>
      <c r="D11" s="122"/>
      <c r="E11" s="77" t="s">
        <v>15</v>
      </c>
      <c r="F11" s="77" t="s">
        <v>16</v>
      </c>
      <c r="G11" s="77" t="s">
        <v>217</v>
      </c>
      <c r="H11" s="77" t="s">
        <v>17</v>
      </c>
      <c r="I11" s="77" t="s">
        <v>18</v>
      </c>
      <c r="J11" s="122"/>
      <c r="K11" s="122"/>
      <c r="L11" s="133"/>
    </row>
    <row r="12" spans="1:12" ht="15.75" thickBot="1">
      <c r="A12" s="78">
        <v>3</v>
      </c>
      <c r="B12" s="78">
        <v>4</v>
      </c>
      <c r="C12" s="78">
        <v>5</v>
      </c>
      <c r="D12" s="78"/>
      <c r="E12" s="78">
        <v>6</v>
      </c>
      <c r="F12" s="78">
        <v>7</v>
      </c>
      <c r="G12" s="78">
        <v>8</v>
      </c>
      <c r="H12" s="78">
        <v>9</v>
      </c>
      <c r="I12" s="79">
        <v>10</v>
      </c>
      <c r="J12" s="79">
        <v>11</v>
      </c>
      <c r="K12" s="80">
        <v>12</v>
      </c>
      <c r="L12" s="81">
        <v>13</v>
      </c>
    </row>
    <row r="13" spans="1:12" s="7" customFormat="1">
      <c r="A13" s="82"/>
      <c r="B13" s="83"/>
      <c r="C13" s="84">
        <v>28972380</v>
      </c>
      <c r="D13" s="84"/>
      <c r="E13" s="84"/>
      <c r="F13" s="84"/>
      <c r="G13" s="84">
        <v>10000</v>
      </c>
      <c r="H13" s="84"/>
      <c r="I13" s="85">
        <v>10000</v>
      </c>
      <c r="J13" s="85">
        <v>28982380</v>
      </c>
      <c r="K13" s="86"/>
      <c r="L13" s="87"/>
    </row>
    <row r="14" spans="1:12" s="7" customFormat="1">
      <c r="A14" s="88">
        <v>410000</v>
      </c>
      <c r="B14" s="89" t="s">
        <v>19</v>
      </c>
      <c r="C14" s="90">
        <v>12022380</v>
      </c>
      <c r="D14" s="90"/>
      <c r="E14" s="90"/>
      <c r="F14" s="90"/>
      <c r="G14" s="90"/>
      <c r="H14" s="90"/>
      <c r="I14" s="91"/>
      <c r="J14" s="90">
        <v>12022380</v>
      </c>
      <c r="K14" s="92"/>
      <c r="L14" s="93"/>
    </row>
    <row r="15" spans="1:12" s="7" customFormat="1" ht="22.5">
      <c r="A15" s="94">
        <v>411000</v>
      </c>
      <c r="B15" s="95" t="s">
        <v>20</v>
      </c>
      <c r="C15" s="96">
        <v>9828380</v>
      </c>
      <c r="D15" s="96"/>
      <c r="E15" s="96"/>
      <c r="F15" s="97"/>
      <c r="G15" s="97"/>
      <c r="H15" s="97"/>
      <c r="I15" s="98"/>
      <c r="J15" s="99">
        <v>9828380</v>
      </c>
      <c r="K15" s="100"/>
      <c r="L15" s="93"/>
    </row>
    <row r="16" spans="1:12" s="7" customFormat="1" ht="22.5">
      <c r="A16" s="94">
        <v>412000</v>
      </c>
      <c r="B16" s="95" t="s">
        <v>21</v>
      </c>
      <c r="C16" s="96">
        <v>1489000</v>
      </c>
      <c r="D16" s="96"/>
      <c r="E16" s="96"/>
      <c r="F16" s="97"/>
      <c r="G16" s="97"/>
      <c r="H16" s="97"/>
      <c r="I16" s="101"/>
      <c r="J16" s="102">
        <v>1489000</v>
      </c>
      <c r="K16" s="100"/>
      <c r="L16" s="93"/>
    </row>
    <row r="17" spans="1:12" s="7" customFormat="1" ht="22.5">
      <c r="A17" s="94">
        <v>413000</v>
      </c>
      <c r="B17" s="95" t="s">
        <v>22</v>
      </c>
      <c r="C17" s="96">
        <v>60000</v>
      </c>
      <c r="D17" s="96"/>
      <c r="E17" s="96"/>
      <c r="F17" s="97"/>
      <c r="G17" s="97"/>
      <c r="H17" s="97"/>
      <c r="I17" s="98"/>
      <c r="J17" s="102">
        <v>60000</v>
      </c>
      <c r="K17" s="100"/>
      <c r="L17" s="103"/>
    </row>
    <row r="18" spans="1:12" s="7" customFormat="1">
      <c r="A18" s="94">
        <v>414000</v>
      </c>
      <c r="B18" s="95" t="s">
        <v>23</v>
      </c>
      <c r="C18" s="96"/>
      <c r="D18" s="96"/>
      <c r="E18" s="96"/>
      <c r="F18" s="97"/>
      <c r="G18" s="97"/>
      <c r="H18" s="97"/>
      <c r="I18" s="98"/>
      <c r="J18" s="102">
        <v>0</v>
      </c>
      <c r="K18" s="100"/>
      <c r="L18" s="93"/>
    </row>
    <row r="19" spans="1:12" s="7" customFormat="1">
      <c r="A19" s="94">
        <v>414000</v>
      </c>
      <c r="B19" s="95" t="s">
        <v>23</v>
      </c>
      <c r="C19" s="96">
        <v>190000</v>
      </c>
      <c r="D19" s="96"/>
      <c r="E19" s="96"/>
      <c r="F19" s="97"/>
      <c r="G19" s="97"/>
      <c r="H19" s="97"/>
      <c r="I19" s="98"/>
      <c r="J19" s="102">
        <v>190000</v>
      </c>
      <c r="K19" s="100"/>
      <c r="L19" s="103"/>
    </row>
    <row r="20" spans="1:12" s="7" customFormat="1">
      <c r="A20" s="94">
        <v>415000</v>
      </c>
      <c r="B20" s="95" t="s">
        <v>24</v>
      </c>
      <c r="C20" s="96">
        <v>350000</v>
      </c>
      <c r="D20" s="96"/>
      <c r="E20" s="96"/>
      <c r="F20" s="97"/>
      <c r="G20" s="97"/>
      <c r="H20" s="97"/>
      <c r="I20" s="98"/>
      <c r="J20" s="102">
        <v>350000</v>
      </c>
      <c r="K20" s="100"/>
      <c r="L20" s="103"/>
    </row>
    <row r="21" spans="1:12" s="7" customFormat="1" ht="22.5">
      <c r="A21" s="94">
        <v>416000</v>
      </c>
      <c r="B21" s="95" t="s">
        <v>25</v>
      </c>
      <c r="C21" s="96">
        <v>105000</v>
      </c>
      <c r="D21" s="96"/>
      <c r="E21" s="96"/>
      <c r="F21" s="97"/>
      <c r="G21" s="97"/>
      <c r="H21" s="97"/>
      <c r="I21" s="98"/>
      <c r="J21" s="102">
        <v>105000</v>
      </c>
      <c r="K21" s="92"/>
      <c r="L21" s="93"/>
    </row>
    <row r="22" spans="1:12" s="7" customFormat="1">
      <c r="A22" s="88">
        <v>420000</v>
      </c>
      <c r="B22" s="89" t="s">
        <v>26</v>
      </c>
      <c r="C22" s="90">
        <v>10587000</v>
      </c>
      <c r="D22" s="90">
        <f>SUM(D23:D28)</f>
        <v>0</v>
      </c>
      <c r="E22" s="90">
        <f>SUM(E23:E28)</f>
        <v>0</v>
      </c>
      <c r="F22" s="90">
        <f>SUM(F23:F28)</f>
        <v>0</v>
      </c>
      <c r="G22" s="90">
        <f>SUM(G23:G28)</f>
        <v>0</v>
      </c>
      <c r="H22" s="90">
        <f>SUM(H23:H28)</f>
        <v>0</v>
      </c>
      <c r="I22" s="90">
        <f t="shared" ref="I22" si="0">SUM(E22:H22)</f>
        <v>0</v>
      </c>
      <c r="J22" s="90">
        <v>10587000</v>
      </c>
      <c r="K22" s="92"/>
      <c r="L22" s="103"/>
    </row>
    <row r="23" spans="1:12" s="7" customFormat="1">
      <c r="A23" s="94">
        <v>421000</v>
      </c>
      <c r="B23" s="95" t="s">
        <v>27</v>
      </c>
      <c r="C23" s="96">
        <v>2640000</v>
      </c>
      <c r="D23" s="96"/>
      <c r="E23" s="96"/>
      <c r="F23" s="97"/>
      <c r="G23" s="97"/>
      <c r="H23" s="97"/>
      <c r="I23" s="98"/>
      <c r="J23" s="96">
        <v>2640000</v>
      </c>
      <c r="K23" s="100"/>
      <c r="L23" s="103"/>
    </row>
    <row r="24" spans="1:12" s="7" customFormat="1">
      <c r="A24" s="94">
        <v>422000</v>
      </c>
      <c r="B24" s="95" t="s">
        <v>28</v>
      </c>
      <c r="C24" s="96">
        <v>150000</v>
      </c>
      <c r="D24" s="96"/>
      <c r="E24" s="96"/>
      <c r="F24" s="97"/>
      <c r="G24" s="97"/>
      <c r="H24" s="97"/>
      <c r="I24" s="98"/>
      <c r="J24" s="96">
        <v>150000</v>
      </c>
      <c r="K24" s="100"/>
      <c r="L24" s="103"/>
    </row>
    <row r="25" spans="1:12" s="7" customFormat="1">
      <c r="A25" s="94">
        <v>423000</v>
      </c>
      <c r="B25" s="95" t="s">
        <v>29</v>
      </c>
      <c r="C25" s="96">
        <v>6697000</v>
      </c>
      <c r="D25" s="96"/>
      <c r="E25" s="96"/>
      <c r="F25" s="97"/>
      <c r="G25" s="97"/>
      <c r="H25" s="97"/>
      <c r="I25" s="98"/>
      <c r="J25" s="96">
        <v>6697000</v>
      </c>
      <c r="K25" s="100"/>
      <c r="L25" s="103"/>
    </row>
    <row r="26" spans="1:12" s="7" customFormat="1">
      <c r="A26" s="94">
        <v>424000</v>
      </c>
      <c r="B26" s="95" t="s">
        <v>30</v>
      </c>
      <c r="C26" s="96">
        <v>470000</v>
      </c>
      <c r="D26" s="96"/>
      <c r="E26" s="96"/>
      <c r="F26" s="97"/>
      <c r="G26" s="97"/>
      <c r="H26" s="97"/>
      <c r="I26" s="98"/>
      <c r="J26" s="96">
        <v>470000</v>
      </c>
      <c r="K26" s="100"/>
      <c r="L26" s="103"/>
    </row>
    <row r="27" spans="1:12" s="7" customFormat="1">
      <c r="A27" s="94">
        <v>425000</v>
      </c>
      <c r="B27" s="95" t="s">
        <v>31</v>
      </c>
      <c r="C27" s="96">
        <v>250000</v>
      </c>
      <c r="D27" s="96"/>
      <c r="E27" s="96"/>
      <c r="F27" s="97"/>
      <c r="G27" s="97"/>
      <c r="H27" s="97"/>
      <c r="I27" s="98"/>
      <c r="J27" s="96">
        <v>250000</v>
      </c>
      <c r="K27" s="100"/>
      <c r="L27" s="103"/>
    </row>
    <row r="28" spans="1:12" s="7" customFormat="1">
      <c r="A28" s="94">
        <v>426000</v>
      </c>
      <c r="B28" s="95" t="s">
        <v>32</v>
      </c>
      <c r="C28" s="96">
        <v>380000</v>
      </c>
      <c r="D28" s="96"/>
      <c r="E28" s="96"/>
      <c r="F28" s="97"/>
      <c r="G28" s="97"/>
      <c r="H28" s="97"/>
      <c r="I28" s="98"/>
      <c r="J28" s="96">
        <v>380000</v>
      </c>
      <c r="K28" s="100"/>
      <c r="L28" s="103"/>
    </row>
    <row r="29" spans="1:12" s="7" customFormat="1" ht="22.5">
      <c r="A29" s="88">
        <v>444000</v>
      </c>
      <c r="B29" s="89" t="s">
        <v>33</v>
      </c>
      <c r="C29" s="104">
        <v>1000</v>
      </c>
      <c r="D29" s="104"/>
      <c r="E29" s="104"/>
      <c r="F29" s="104"/>
      <c r="G29" s="104"/>
      <c r="H29" s="104"/>
      <c r="I29" s="90"/>
      <c r="J29" s="104">
        <v>1000</v>
      </c>
      <c r="K29" s="100"/>
      <c r="L29" s="103"/>
    </row>
    <row r="30" spans="1:12" s="7" customFormat="1">
      <c r="A30" s="94">
        <v>444200</v>
      </c>
      <c r="B30" s="95" t="s">
        <v>34</v>
      </c>
      <c r="C30" s="96">
        <v>1000</v>
      </c>
      <c r="D30" s="96"/>
      <c r="E30" s="96"/>
      <c r="F30" s="97"/>
      <c r="G30" s="97"/>
      <c r="H30" s="97"/>
      <c r="I30" s="98"/>
      <c r="J30" s="105">
        <v>1000</v>
      </c>
      <c r="K30" s="100"/>
      <c r="L30" s="103"/>
    </row>
    <row r="31" spans="1:12" s="14" customFormat="1" ht="22.5">
      <c r="A31" s="88">
        <v>472000</v>
      </c>
      <c r="B31" s="89" t="s">
        <v>218</v>
      </c>
      <c r="C31" s="106">
        <v>1000</v>
      </c>
      <c r="D31" s="106"/>
      <c r="E31" s="106"/>
      <c r="F31" s="107"/>
      <c r="G31" s="107"/>
      <c r="H31" s="107"/>
      <c r="I31" s="90"/>
      <c r="J31" s="104">
        <v>1000</v>
      </c>
      <c r="K31" s="108"/>
      <c r="L31" s="109"/>
    </row>
    <row r="32" spans="1:12" s="7" customFormat="1" ht="22.5">
      <c r="A32" s="94">
        <v>472700</v>
      </c>
      <c r="B32" s="95" t="s">
        <v>219</v>
      </c>
      <c r="C32" s="96">
        <v>1000</v>
      </c>
      <c r="D32" s="96"/>
      <c r="E32" s="96"/>
      <c r="F32" s="97"/>
      <c r="G32" s="97"/>
      <c r="H32" s="97"/>
      <c r="I32" s="98"/>
      <c r="J32" s="105">
        <v>1000</v>
      </c>
      <c r="K32" s="100"/>
      <c r="L32" s="103"/>
    </row>
    <row r="33" spans="1:12" s="7" customFormat="1">
      <c r="A33" s="88">
        <v>480000</v>
      </c>
      <c r="B33" s="89" t="s">
        <v>35</v>
      </c>
      <c r="C33" s="104">
        <v>5711000</v>
      </c>
      <c r="D33" s="104"/>
      <c r="E33" s="104"/>
      <c r="F33" s="104"/>
      <c r="G33" s="104"/>
      <c r="H33" s="104"/>
      <c r="I33" s="90"/>
      <c r="J33" s="104">
        <v>5711000</v>
      </c>
      <c r="K33" s="100"/>
      <c r="L33" s="103"/>
    </row>
    <row r="34" spans="1:12" s="7" customFormat="1">
      <c r="A34" s="94">
        <v>482000</v>
      </c>
      <c r="B34" s="95" t="s">
        <v>36</v>
      </c>
      <c r="C34" s="96">
        <v>10000</v>
      </c>
      <c r="D34" s="96"/>
      <c r="E34" s="96"/>
      <c r="F34" s="97"/>
      <c r="G34" s="97"/>
      <c r="H34" s="97"/>
      <c r="I34" s="98"/>
      <c r="J34" s="105">
        <v>10000</v>
      </c>
      <c r="K34" s="100"/>
      <c r="L34" s="103"/>
    </row>
    <row r="35" spans="1:12" s="7" customFormat="1">
      <c r="A35" s="94">
        <v>483000</v>
      </c>
      <c r="B35" s="95" t="s">
        <v>193</v>
      </c>
      <c r="C35" s="96">
        <v>1000</v>
      </c>
      <c r="D35" s="96"/>
      <c r="E35" s="96"/>
      <c r="F35" s="97"/>
      <c r="G35" s="97"/>
      <c r="H35" s="97"/>
      <c r="I35" s="98"/>
      <c r="J35" s="105">
        <v>1000</v>
      </c>
      <c r="K35" s="92"/>
      <c r="L35" s="103"/>
    </row>
    <row r="36" spans="1:12" s="7" customFormat="1" ht="22.5">
      <c r="A36" s="94">
        <v>485000</v>
      </c>
      <c r="B36" s="95" t="s">
        <v>216</v>
      </c>
      <c r="C36" s="96">
        <v>5700000</v>
      </c>
      <c r="D36" s="96"/>
      <c r="E36" s="96"/>
      <c r="F36" s="97"/>
      <c r="G36" s="97"/>
      <c r="H36" s="97"/>
      <c r="I36" s="98"/>
      <c r="J36" s="105">
        <v>5700000</v>
      </c>
      <c r="K36" s="92"/>
      <c r="L36" s="103"/>
    </row>
    <row r="37" spans="1:12" s="7" customFormat="1">
      <c r="A37" s="88">
        <v>510000</v>
      </c>
      <c r="B37" s="89" t="s">
        <v>37</v>
      </c>
      <c r="C37" s="104">
        <v>650000</v>
      </c>
      <c r="D37" s="104"/>
      <c r="E37" s="104"/>
      <c r="F37" s="104"/>
      <c r="G37" s="104">
        <v>10000</v>
      </c>
      <c r="H37" s="104"/>
      <c r="I37" s="90">
        <v>10000</v>
      </c>
      <c r="J37" s="104">
        <v>660000</v>
      </c>
      <c r="K37" s="100"/>
      <c r="L37" s="103"/>
    </row>
    <row r="38" spans="1:12" s="7" customFormat="1">
      <c r="A38" s="94">
        <v>511000</v>
      </c>
      <c r="B38" s="95" t="s">
        <v>38</v>
      </c>
      <c r="C38" s="96"/>
      <c r="D38" s="96"/>
      <c r="E38" s="96"/>
      <c r="F38" s="97"/>
      <c r="G38" s="97"/>
      <c r="H38" s="97"/>
      <c r="I38" s="98"/>
      <c r="J38" s="105"/>
      <c r="K38" s="100"/>
      <c r="L38" s="103"/>
    </row>
    <row r="39" spans="1:12" s="7" customFormat="1">
      <c r="A39" s="94">
        <v>512000</v>
      </c>
      <c r="B39" s="95" t="s">
        <v>39</v>
      </c>
      <c r="C39" s="96">
        <v>150000</v>
      </c>
      <c r="D39" s="96"/>
      <c r="E39" s="96"/>
      <c r="F39" s="97"/>
      <c r="G39" s="97"/>
      <c r="H39" s="97"/>
      <c r="I39" s="98"/>
      <c r="J39" s="105">
        <v>150000</v>
      </c>
      <c r="K39" s="100"/>
      <c r="L39" s="103"/>
    </row>
    <row r="40" spans="1:12" s="7" customFormat="1" ht="15.75" thickBot="1">
      <c r="A40" s="110">
        <v>515000</v>
      </c>
      <c r="B40" s="111" t="s">
        <v>40</v>
      </c>
      <c r="C40" s="112">
        <v>500000</v>
      </c>
      <c r="D40" s="112"/>
      <c r="E40" s="112"/>
      <c r="F40" s="113"/>
      <c r="G40" s="113">
        <v>10000</v>
      </c>
      <c r="H40" s="113"/>
      <c r="I40" s="114">
        <v>10000</v>
      </c>
      <c r="J40" s="115">
        <v>510000</v>
      </c>
      <c r="K40" s="116"/>
      <c r="L40" s="117"/>
    </row>
    <row r="41" spans="1:12" s="7" customForma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s="7" customForma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s="7" customFormat="1">
      <c r="A43" s="3" t="s">
        <v>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s="7" customFormat="1">
      <c r="A44" s="4" t="s">
        <v>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s="7" customFormat="1" ht="30.75" customHeight="1" thickBo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8"/>
      <c r="L45" s="18"/>
    </row>
    <row r="46" spans="1:12" s="7" customFormat="1" ht="30.75" customHeight="1" thickBot="1">
      <c r="A46" s="134" t="s">
        <v>41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</row>
    <row r="47" spans="1:12" s="19" customFormat="1" ht="15.75" thickBot="1">
      <c r="A47" s="135" t="s">
        <v>7</v>
      </c>
      <c r="B47" s="135" t="s">
        <v>8</v>
      </c>
      <c r="C47" s="135" t="s">
        <v>42</v>
      </c>
      <c r="D47" s="137" t="s">
        <v>43</v>
      </c>
      <c r="E47" s="139" t="str">
        <f>E10</f>
        <v>Издаци из осталих извора</v>
      </c>
      <c r="F47" s="140"/>
      <c r="G47" s="140"/>
      <c r="H47" s="140"/>
      <c r="I47" s="141"/>
      <c r="J47" s="135" t="str">
        <f>J10</f>
        <v>Укупно (5+10)</v>
      </c>
      <c r="K47" s="128" t="str">
        <f>K10</f>
        <v>Правни основ</v>
      </c>
      <c r="L47" s="128" t="str">
        <f>L10</f>
        <v>Образложење правних основа</v>
      </c>
    </row>
    <row r="48" spans="1:12" s="19" customFormat="1" ht="72.75" thickBot="1">
      <c r="A48" s="136"/>
      <c r="B48" s="136"/>
      <c r="C48" s="136"/>
      <c r="D48" s="138"/>
      <c r="E48" s="20" t="str">
        <f>E11</f>
        <v>извор 03-социјални доприноси</v>
      </c>
      <c r="F48" s="20" t="str">
        <f>F11</f>
        <v>07- средства Републике</v>
      </c>
      <c r="G48" s="20" t="str">
        <f>G11</f>
        <v>0 9 прим.од прод.нефин.имовине</v>
      </c>
      <c r="H48" s="20" t="str">
        <f>H11</f>
        <v>13-нераспоређени вишак прикода</v>
      </c>
      <c r="I48" s="20" t="str">
        <f>I11</f>
        <v>укупна средства из осталих извора (6+7+8+9)</v>
      </c>
      <c r="J48" s="136"/>
      <c r="K48" s="129"/>
      <c r="L48" s="129"/>
    </row>
    <row r="49" spans="1:12" s="19" customFormat="1" ht="15.75" thickBot="1">
      <c r="A49" s="21">
        <v>3</v>
      </c>
      <c r="B49" s="21">
        <v>4</v>
      </c>
      <c r="C49" s="21">
        <v>5</v>
      </c>
      <c r="D49" s="21"/>
      <c r="E49" s="21">
        <v>6</v>
      </c>
      <c r="F49" s="21">
        <v>7</v>
      </c>
      <c r="G49" s="21">
        <v>8</v>
      </c>
      <c r="H49" s="21">
        <v>9</v>
      </c>
      <c r="I49" s="22">
        <v>10</v>
      </c>
      <c r="J49" s="22">
        <v>11</v>
      </c>
      <c r="K49" s="20">
        <v>12</v>
      </c>
      <c r="L49" s="23">
        <v>13</v>
      </c>
    </row>
    <row r="50" spans="1:12" s="19" customFormat="1">
      <c r="A50" s="24"/>
      <c r="B50" s="6" t="s">
        <v>44</v>
      </c>
      <c r="C50" s="25">
        <v>28322380</v>
      </c>
      <c r="D50" s="25">
        <f>SUM(D51+D87+D220)</f>
        <v>0</v>
      </c>
      <c r="E50" s="25">
        <v>0</v>
      </c>
      <c r="F50" s="25">
        <f>SUM(F51+F87+F220)</f>
        <v>0</v>
      </c>
      <c r="G50" s="25">
        <v>0</v>
      </c>
      <c r="H50" s="25"/>
      <c r="I50" s="26">
        <v>0</v>
      </c>
      <c r="J50" s="26">
        <v>28322380</v>
      </c>
      <c r="K50" s="27"/>
      <c r="L50" s="28"/>
    </row>
    <row r="51" spans="1:12" s="32" customFormat="1" ht="12.75">
      <c r="A51" s="29">
        <v>410000</v>
      </c>
      <c r="B51" s="30" t="s">
        <v>19</v>
      </c>
      <c r="C51" s="11">
        <f>SUM(C52+C55+C63+C67+C78+C670+C82)</f>
        <v>12022380</v>
      </c>
      <c r="D51" s="11">
        <f>SUM(D52+D55+D63+D67+D78+D670+D82)</f>
        <v>0</v>
      </c>
      <c r="E51" s="11">
        <v>0</v>
      </c>
      <c r="F51" s="11">
        <f>SUM(F52+F55+F63+F67+F78+F670+F82)</f>
        <v>0</v>
      </c>
      <c r="G51" s="11">
        <f>SUM(G52+G55+G63+G67+G78+G670+G82)</f>
        <v>0</v>
      </c>
      <c r="H51" s="11"/>
      <c r="I51" s="11">
        <v>0</v>
      </c>
      <c r="J51" s="11">
        <f t="shared" ref="J51:J110" si="1">SUM(C51,D51,I51)</f>
        <v>12022380</v>
      </c>
      <c r="K51" s="31"/>
      <c r="L51" s="9"/>
    </row>
    <row r="52" spans="1:12" s="19" customFormat="1" ht="24">
      <c r="A52" s="29">
        <v>411000</v>
      </c>
      <c r="B52" s="30" t="s">
        <v>20</v>
      </c>
      <c r="C52" s="11">
        <f t="shared" ref="C52:H53" si="2">SUM(C53)</f>
        <v>9828380</v>
      </c>
      <c r="D52" s="11">
        <f t="shared" si="2"/>
        <v>0</v>
      </c>
      <c r="E52" s="11">
        <f t="shared" si="2"/>
        <v>0</v>
      </c>
      <c r="F52" s="11">
        <f t="shared" si="2"/>
        <v>0</v>
      </c>
      <c r="G52" s="11">
        <f t="shared" si="2"/>
        <v>0</v>
      </c>
      <c r="H52" s="11">
        <f t="shared" si="2"/>
        <v>0</v>
      </c>
      <c r="I52" s="11">
        <f>SUM(E52:H52)</f>
        <v>0</v>
      </c>
      <c r="J52" s="11">
        <f t="shared" si="1"/>
        <v>9828380</v>
      </c>
      <c r="K52" s="31"/>
      <c r="L52" s="9"/>
    </row>
    <row r="53" spans="1:12" s="19" customFormat="1" ht="24">
      <c r="A53" s="29">
        <v>411100</v>
      </c>
      <c r="B53" s="30" t="s">
        <v>20</v>
      </c>
      <c r="C53" s="11">
        <v>9828380</v>
      </c>
      <c r="D53" s="11">
        <f t="shared" si="2"/>
        <v>0</v>
      </c>
      <c r="E53" s="11">
        <f t="shared" si="2"/>
        <v>0</v>
      </c>
      <c r="F53" s="11">
        <f t="shared" si="2"/>
        <v>0</v>
      </c>
      <c r="G53" s="11">
        <f t="shared" si="2"/>
        <v>0</v>
      </c>
      <c r="H53" s="11">
        <f t="shared" si="2"/>
        <v>0</v>
      </c>
      <c r="I53" s="11">
        <f>SUM(E53:H53)</f>
        <v>0</v>
      </c>
      <c r="J53" s="11">
        <f t="shared" si="1"/>
        <v>9828380</v>
      </c>
      <c r="K53" s="31"/>
      <c r="L53" s="9"/>
    </row>
    <row r="54" spans="1:12" s="19" customFormat="1" ht="24">
      <c r="A54" s="33">
        <v>411111</v>
      </c>
      <c r="B54" s="34" t="s">
        <v>20</v>
      </c>
      <c r="C54" s="12"/>
      <c r="D54" s="12"/>
      <c r="E54" s="12"/>
      <c r="F54" s="35"/>
      <c r="G54" s="35"/>
      <c r="H54" s="35"/>
      <c r="I54" s="10">
        <f>SUM(E54:H54)</f>
        <v>0</v>
      </c>
      <c r="J54" s="35">
        <f t="shared" si="1"/>
        <v>0</v>
      </c>
      <c r="K54" s="31"/>
      <c r="L54" s="9"/>
    </row>
    <row r="55" spans="1:12" s="32" customFormat="1" ht="24">
      <c r="A55" s="29">
        <v>412000</v>
      </c>
      <c r="B55" s="30" t="s">
        <v>21</v>
      </c>
      <c r="C55" s="11">
        <v>1489000</v>
      </c>
      <c r="D55" s="11">
        <f t="shared" ref="D55:H55" si="3">SUM(D56+D58+D61)</f>
        <v>0</v>
      </c>
      <c r="E55" s="11">
        <f t="shared" si="3"/>
        <v>0</v>
      </c>
      <c r="F55" s="11">
        <f t="shared" si="3"/>
        <v>0</v>
      </c>
      <c r="G55" s="11">
        <f t="shared" si="3"/>
        <v>0</v>
      </c>
      <c r="H55" s="11">
        <f t="shared" si="3"/>
        <v>0</v>
      </c>
      <c r="I55" s="11">
        <f>SUM(I56+I58+I61)</f>
        <v>0</v>
      </c>
      <c r="J55" s="15">
        <f t="shared" si="1"/>
        <v>1489000</v>
      </c>
      <c r="K55" s="31"/>
      <c r="L55" s="9"/>
    </row>
    <row r="56" spans="1:12" s="19" customFormat="1" ht="24">
      <c r="A56" s="29">
        <v>412100</v>
      </c>
      <c r="B56" s="30" t="s">
        <v>45</v>
      </c>
      <c r="C56" s="11">
        <v>982838</v>
      </c>
      <c r="D56" s="11">
        <f t="shared" ref="D56:I56" si="4">SUM(D57)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5">
        <f t="shared" si="1"/>
        <v>982838</v>
      </c>
      <c r="K56" s="36"/>
      <c r="L56" s="37"/>
    </row>
    <row r="57" spans="1:12" s="32" customFormat="1" ht="24">
      <c r="A57" s="33">
        <v>412111</v>
      </c>
      <c r="B57" s="34" t="s">
        <v>45</v>
      </c>
      <c r="C57" s="12"/>
      <c r="D57" s="12"/>
      <c r="E57" s="12"/>
      <c r="F57" s="35"/>
      <c r="G57" s="35"/>
      <c r="H57" s="35"/>
      <c r="I57" s="35">
        <f t="shared" ref="I57:I120" si="5">SUM(E57:H57)</f>
        <v>0</v>
      </c>
      <c r="J57" s="36">
        <f t="shared" si="1"/>
        <v>0</v>
      </c>
      <c r="K57" s="31"/>
      <c r="L57" s="9"/>
    </row>
    <row r="58" spans="1:12" s="19" customFormat="1" ht="24">
      <c r="A58" s="29">
        <v>412200</v>
      </c>
      <c r="B58" s="30" t="s">
        <v>46</v>
      </c>
      <c r="C58" s="11">
        <v>506162</v>
      </c>
      <c r="D58" s="11">
        <f>SUM(D59)</f>
        <v>0</v>
      </c>
      <c r="E58" s="11">
        <f>SUM(E59)</f>
        <v>0</v>
      </c>
      <c r="F58" s="11">
        <f>SUM(F59)</f>
        <v>0</v>
      </c>
      <c r="G58" s="11">
        <f>SUM(G59)</f>
        <v>0</v>
      </c>
      <c r="H58" s="11">
        <f>SUM(H59)</f>
        <v>0</v>
      </c>
      <c r="I58" s="15">
        <f t="shared" si="5"/>
        <v>0</v>
      </c>
      <c r="J58" s="15">
        <f t="shared" si="1"/>
        <v>506162</v>
      </c>
      <c r="K58" s="10"/>
      <c r="L58" s="37"/>
    </row>
    <row r="59" spans="1:12" s="19" customFormat="1" ht="24">
      <c r="A59" s="33">
        <v>412211</v>
      </c>
      <c r="B59" s="34" t="s">
        <v>46</v>
      </c>
      <c r="C59" s="12"/>
      <c r="D59" s="12"/>
      <c r="E59" s="12"/>
      <c r="F59" s="35"/>
      <c r="G59" s="35"/>
      <c r="H59" s="35"/>
      <c r="I59" s="35">
        <f t="shared" si="5"/>
        <v>0</v>
      </c>
      <c r="J59" s="36">
        <f t="shared" si="1"/>
        <v>0</v>
      </c>
      <c r="K59" s="8"/>
      <c r="L59" s="9"/>
    </row>
    <row r="60" spans="1:12" s="32" customFormat="1" ht="24">
      <c r="A60" s="33">
        <v>412211</v>
      </c>
      <c r="B60" s="34" t="s">
        <v>46</v>
      </c>
      <c r="C60" s="12"/>
      <c r="D60" s="12"/>
      <c r="E60" s="12"/>
      <c r="F60" s="35"/>
      <c r="G60" s="35"/>
      <c r="H60" s="35"/>
      <c r="I60" s="35">
        <f t="shared" si="5"/>
        <v>0</v>
      </c>
      <c r="J60" s="36">
        <f t="shared" si="1"/>
        <v>0</v>
      </c>
      <c r="K60" s="10"/>
      <c r="L60" s="37"/>
    </row>
    <row r="61" spans="1:12" s="32" customFormat="1" ht="12.75">
      <c r="A61" s="29">
        <v>412300</v>
      </c>
      <c r="B61" s="30" t="s">
        <v>47</v>
      </c>
      <c r="C61" s="11">
        <v>0</v>
      </c>
      <c r="D61" s="11">
        <f>SUM(D62)</f>
        <v>0</v>
      </c>
      <c r="E61" s="11">
        <f>SUM(E62)</f>
        <v>0</v>
      </c>
      <c r="F61" s="11">
        <f>SUM(F62)</f>
        <v>0</v>
      </c>
      <c r="G61" s="11">
        <f>SUM(G62)</f>
        <v>0</v>
      </c>
      <c r="H61" s="11">
        <f>SUM(H62)</f>
        <v>0</v>
      </c>
      <c r="I61" s="15">
        <f t="shared" si="5"/>
        <v>0</v>
      </c>
      <c r="J61" s="15">
        <f t="shared" si="1"/>
        <v>0</v>
      </c>
      <c r="K61" s="8"/>
      <c r="L61" s="9"/>
    </row>
    <row r="62" spans="1:12" s="19" customFormat="1">
      <c r="A62" s="33">
        <v>412311</v>
      </c>
      <c r="B62" s="34" t="s">
        <v>47</v>
      </c>
      <c r="C62" s="12"/>
      <c r="D62" s="12"/>
      <c r="E62" s="12"/>
      <c r="F62" s="35"/>
      <c r="G62" s="35"/>
      <c r="H62" s="35"/>
      <c r="I62" s="35">
        <f t="shared" si="5"/>
        <v>0</v>
      </c>
      <c r="J62" s="36">
        <f t="shared" si="1"/>
        <v>0</v>
      </c>
      <c r="K62" s="8"/>
      <c r="L62" s="9"/>
    </row>
    <row r="63" spans="1:12" s="19" customFormat="1">
      <c r="A63" s="29">
        <v>413000</v>
      </c>
      <c r="B63" s="30" t="s">
        <v>48</v>
      </c>
      <c r="C63" s="11">
        <f t="shared" ref="C63:H63" si="6">SUM(C64)</f>
        <v>60000</v>
      </c>
      <c r="D63" s="11">
        <f t="shared" si="6"/>
        <v>0</v>
      </c>
      <c r="E63" s="11">
        <f t="shared" si="6"/>
        <v>0</v>
      </c>
      <c r="F63" s="11">
        <f t="shared" si="6"/>
        <v>0</v>
      </c>
      <c r="G63" s="11">
        <f t="shared" si="6"/>
        <v>0</v>
      </c>
      <c r="H63" s="11">
        <f t="shared" si="6"/>
        <v>0</v>
      </c>
      <c r="I63" s="15">
        <f t="shared" si="5"/>
        <v>0</v>
      </c>
      <c r="J63" s="15">
        <f t="shared" si="1"/>
        <v>60000</v>
      </c>
      <c r="K63" s="10"/>
      <c r="L63" s="37"/>
    </row>
    <row r="64" spans="1:12" s="32" customFormat="1" ht="12.75">
      <c r="A64" s="29">
        <v>413100</v>
      </c>
      <c r="B64" s="30" t="s">
        <v>48</v>
      </c>
      <c r="C64" s="11">
        <v>60000</v>
      </c>
      <c r="D64" s="11">
        <f>SUM(D65:D66)</f>
        <v>0</v>
      </c>
      <c r="E64" s="11">
        <f>SUM(E65:E66)</f>
        <v>0</v>
      </c>
      <c r="F64" s="11">
        <f>SUM(F65:F66)</f>
        <v>0</v>
      </c>
      <c r="G64" s="11">
        <f>SUM(G65:G66)</f>
        <v>0</v>
      </c>
      <c r="H64" s="11">
        <f>SUM(H65:H66)</f>
        <v>0</v>
      </c>
      <c r="I64" s="15">
        <f t="shared" si="5"/>
        <v>0</v>
      </c>
      <c r="J64" s="15">
        <f t="shared" si="1"/>
        <v>60000</v>
      </c>
      <c r="K64" s="10"/>
      <c r="L64" s="37"/>
    </row>
    <row r="65" spans="1:12" s="32" customFormat="1" ht="12.75">
      <c r="A65" s="33">
        <v>413142</v>
      </c>
      <c r="B65" s="34" t="s">
        <v>49</v>
      </c>
      <c r="C65" s="12"/>
      <c r="D65" s="12"/>
      <c r="E65" s="12"/>
      <c r="F65" s="35"/>
      <c r="G65" s="35"/>
      <c r="H65" s="35"/>
      <c r="I65" s="35">
        <f t="shared" si="5"/>
        <v>0</v>
      </c>
      <c r="J65" s="36">
        <f t="shared" si="1"/>
        <v>0</v>
      </c>
      <c r="K65" s="8"/>
      <c r="L65" s="9"/>
    </row>
    <row r="66" spans="1:12" s="32" customFormat="1" ht="24">
      <c r="A66" s="33">
        <v>413151</v>
      </c>
      <c r="B66" s="34" t="s">
        <v>50</v>
      </c>
      <c r="C66" s="12"/>
      <c r="D66" s="12"/>
      <c r="E66" s="12"/>
      <c r="F66" s="35"/>
      <c r="G66" s="35"/>
      <c r="H66" s="35"/>
      <c r="I66" s="35">
        <f t="shared" si="5"/>
        <v>0</v>
      </c>
      <c r="J66" s="36">
        <f t="shared" si="1"/>
        <v>0</v>
      </c>
      <c r="K66" s="8"/>
      <c r="L66" s="9"/>
    </row>
    <row r="67" spans="1:12" s="19" customFormat="1" ht="24">
      <c r="A67" s="29">
        <v>414000</v>
      </c>
      <c r="B67" s="30" t="s">
        <v>23</v>
      </c>
      <c r="C67" s="11">
        <v>190000</v>
      </c>
      <c r="D67" s="11">
        <v>0</v>
      </c>
      <c r="E67" s="11">
        <v>0</v>
      </c>
      <c r="F67" s="11">
        <f>SUM(F68+F72+F76)</f>
        <v>0</v>
      </c>
      <c r="G67" s="11">
        <f>SUM(G68+G72+G76)</f>
        <v>0</v>
      </c>
      <c r="H67" s="11"/>
      <c r="I67" s="15">
        <v>0</v>
      </c>
      <c r="J67" s="15">
        <v>190000</v>
      </c>
      <c r="K67" s="10"/>
      <c r="L67" s="37"/>
    </row>
    <row r="68" spans="1:12" s="32" customFormat="1" ht="36">
      <c r="A68" s="29">
        <v>414100</v>
      </c>
      <c r="B68" s="30" t="s">
        <v>51</v>
      </c>
      <c r="C68" s="11">
        <f t="shared" ref="C68:H68" si="7">SUM(C69:C71)</f>
        <v>0</v>
      </c>
      <c r="D68" s="11">
        <f t="shared" si="7"/>
        <v>0</v>
      </c>
      <c r="E68" s="11">
        <v>0</v>
      </c>
      <c r="F68" s="11">
        <f t="shared" si="7"/>
        <v>0</v>
      </c>
      <c r="G68" s="11">
        <f t="shared" si="7"/>
        <v>0</v>
      </c>
      <c r="H68" s="11">
        <f t="shared" si="7"/>
        <v>0</v>
      </c>
      <c r="I68" s="15">
        <v>0</v>
      </c>
      <c r="J68" s="15">
        <v>0</v>
      </c>
      <c r="K68" s="10"/>
      <c r="L68" s="37"/>
    </row>
    <row r="69" spans="1:12" s="32" customFormat="1" ht="12.75">
      <c r="A69" s="33">
        <v>414111</v>
      </c>
      <c r="B69" s="34" t="s">
        <v>52</v>
      </c>
      <c r="C69" s="12"/>
      <c r="D69" s="12"/>
      <c r="E69" s="12"/>
      <c r="F69" s="35"/>
      <c r="G69" s="35"/>
      <c r="H69" s="35"/>
      <c r="I69" s="36">
        <f t="shared" si="5"/>
        <v>0</v>
      </c>
      <c r="J69" s="36">
        <f t="shared" si="1"/>
        <v>0</v>
      </c>
      <c r="K69" s="10"/>
      <c r="L69" s="37"/>
    </row>
    <row r="70" spans="1:12" s="32" customFormat="1" ht="12.75">
      <c r="A70" s="33">
        <v>414121</v>
      </c>
      <c r="B70" s="34" t="s">
        <v>53</v>
      </c>
      <c r="C70" s="12"/>
      <c r="D70" s="12"/>
      <c r="E70" s="12"/>
      <c r="F70" s="35"/>
      <c r="G70" s="35"/>
      <c r="H70" s="35"/>
      <c r="I70" s="36">
        <f t="shared" si="5"/>
        <v>0</v>
      </c>
      <c r="J70" s="36">
        <f t="shared" si="1"/>
        <v>0</v>
      </c>
      <c r="K70" s="8"/>
      <c r="L70" s="9"/>
    </row>
    <row r="71" spans="1:12" s="19" customFormat="1" ht="24">
      <c r="A71" s="33">
        <v>414131</v>
      </c>
      <c r="B71" s="34" t="s">
        <v>54</v>
      </c>
      <c r="C71" s="12"/>
      <c r="D71" s="12"/>
      <c r="E71" s="12"/>
      <c r="F71" s="35"/>
      <c r="G71" s="35"/>
      <c r="H71" s="35"/>
      <c r="I71" s="36">
        <f t="shared" si="5"/>
        <v>0</v>
      </c>
      <c r="J71" s="36">
        <f t="shared" si="1"/>
        <v>0</v>
      </c>
      <c r="K71" s="10"/>
      <c r="L71" s="37"/>
    </row>
    <row r="72" spans="1:12" s="32" customFormat="1" ht="12.75">
      <c r="A72" s="29">
        <v>414300</v>
      </c>
      <c r="B72" s="30" t="s">
        <v>55</v>
      </c>
      <c r="C72" s="11">
        <v>95000</v>
      </c>
      <c r="D72" s="11">
        <f>SUM(D73:D75)</f>
        <v>0</v>
      </c>
      <c r="E72" s="11">
        <f>SUM(E73:E75)</f>
        <v>0</v>
      </c>
      <c r="F72" s="11">
        <f>SUM(F73:F75)</f>
        <v>0</v>
      </c>
      <c r="G72" s="11">
        <f>SUM(G73:G75)</f>
        <v>0</v>
      </c>
      <c r="H72" s="11">
        <f>SUM(H73:H75)</f>
        <v>0</v>
      </c>
      <c r="I72" s="15">
        <f t="shared" si="5"/>
        <v>0</v>
      </c>
      <c r="J72" s="15">
        <v>95000</v>
      </c>
      <c r="K72" s="10"/>
      <c r="L72" s="37"/>
    </row>
    <row r="73" spans="1:12" s="19" customFormat="1" ht="24">
      <c r="A73" s="33">
        <v>414311</v>
      </c>
      <c r="B73" s="34" t="s">
        <v>56</v>
      </c>
      <c r="C73" s="12"/>
      <c r="D73" s="12"/>
      <c r="E73" s="12"/>
      <c r="F73" s="35"/>
      <c r="G73" s="35"/>
      <c r="H73" s="35"/>
      <c r="I73" s="36">
        <f t="shared" si="5"/>
        <v>0</v>
      </c>
      <c r="J73" s="36">
        <f t="shared" si="1"/>
        <v>0</v>
      </c>
      <c r="K73" s="10"/>
      <c r="L73" s="37"/>
    </row>
    <row r="74" spans="1:12" s="19" customFormat="1" ht="24">
      <c r="A74" s="33">
        <v>414312</v>
      </c>
      <c r="B74" s="34" t="s">
        <v>57</v>
      </c>
      <c r="C74" s="12"/>
      <c r="D74" s="12"/>
      <c r="E74" s="12"/>
      <c r="F74" s="35"/>
      <c r="G74" s="35"/>
      <c r="H74" s="35"/>
      <c r="I74" s="36">
        <f t="shared" si="5"/>
        <v>0</v>
      </c>
      <c r="J74" s="36">
        <f t="shared" si="1"/>
        <v>0</v>
      </c>
      <c r="K74" s="8"/>
      <c r="L74" s="9"/>
    </row>
    <row r="75" spans="1:12" s="32" customFormat="1" ht="36">
      <c r="A75" s="33">
        <v>414314</v>
      </c>
      <c r="B75" s="34" t="s">
        <v>58</v>
      </c>
      <c r="C75" s="12"/>
      <c r="D75" s="12"/>
      <c r="E75" s="12"/>
      <c r="F75" s="35"/>
      <c r="G75" s="35"/>
      <c r="H75" s="35"/>
      <c r="I75" s="36">
        <f t="shared" si="5"/>
        <v>0</v>
      </c>
      <c r="J75" s="36">
        <f t="shared" si="1"/>
        <v>0</v>
      </c>
      <c r="K75" s="10"/>
      <c r="L75" s="37"/>
    </row>
    <row r="76" spans="1:12" s="19" customFormat="1" ht="36">
      <c r="A76" s="29">
        <v>414400</v>
      </c>
      <c r="B76" s="30" t="s">
        <v>59</v>
      </c>
      <c r="C76" s="11">
        <v>95000</v>
      </c>
      <c r="D76" s="11"/>
      <c r="E76" s="11">
        <f>SUM(E77)</f>
        <v>0</v>
      </c>
      <c r="F76" s="11">
        <f>SUM(F77)</f>
        <v>0</v>
      </c>
      <c r="G76" s="11">
        <f>SUM(G77)</f>
        <v>0</v>
      </c>
      <c r="H76" s="11"/>
      <c r="I76" s="15">
        <v>0</v>
      </c>
      <c r="J76" s="15">
        <v>95000</v>
      </c>
      <c r="K76" s="8"/>
      <c r="L76" s="9"/>
    </row>
    <row r="77" spans="1:12" s="19" customFormat="1" ht="36">
      <c r="A77" s="33">
        <v>414411</v>
      </c>
      <c r="B77" s="34" t="s">
        <v>59</v>
      </c>
      <c r="C77" s="12"/>
      <c r="D77" s="12"/>
      <c r="E77" s="12"/>
      <c r="F77" s="35"/>
      <c r="G77" s="35"/>
      <c r="H77" s="35"/>
      <c r="I77" s="36">
        <f t="shared" si="5"/>
        <v>0</v>
      </c>
      <c r="J77" s="36">
        <f t="shared" si="1"/>
        <v>0</v>
      </c>
      <c r="K77" s="8"/>
      <c r="L77" s="9"/>
    </row>
    <row r="78" spans="1:12" s="32" customFormat="1" ht="24">
      <c r="A78" s="29">
        <v>415000</v>
      </c>
      <c r="B78" s="30" t="s">
        <v>24</v>
      </c>
      <c r="C78" s="11">
        <v>350000</v>
      </c>
      <c r="D78" s="11">
        <f t="shared" ref="D78:H79" si="8">SUM(D79)</f>
        <v>0</v>
      </c>
      <c r="E78" s="11">
        <f t="shared" si="8"/>
        <v>0</v>
      </c>
      <c r="F78" s="11">
        <f t="shared" si="8"/>
        <v>0</v>
      </c>
      <c r="G78" s="11">
        <f t="shared" si="8"/>
        <v>0</v>
      </c>
      <c r="H78" s="11">
        <f t="shared" si="8"/>
        <v>0</v>
      </c>
      <c r="I78" s="15">
        <f t="shared" si="5"/>
        <v>0</v>
      </c>
      <c r="J78" s="15">
        <f t="shared" si="1"/>
        <v>350000</v>
      </c>
      <c r="K78" s="10"/>
      <c r="L78" s="37"/>
    </row>
    <row r="79" spans="1:12" s="32" customFormat="1" ht="24">
      <c r="A79" s="29">
        <v>415100</v>
      </c>
      <c r="B79" s="30" t="s">
        <v>24</v>
      </c>
      <c r="C79" s="11">
        <v>350000</v>
      </c>
      <c r="D79" s="11">
        <f t="shared" si="8"/>
        <v>0</v>
      </c>
      <c r="E79" s="11">
        <f t="shared" si="8"/>
        <v>0</v>
      </c>
      <c r="F79" s="11">
        <f t="shared" si="8"/>
        <v>0</v>
      </c>
      <c r="G79" s="11">
        <f t="shared" si="8"/>
        <v>0</v>
      </c>
      <c r="H79" s="11">
        <f t="shared" si="8"/>
        <v>0</v>
      </c>
      <c r="I79" s="15">
        <f t="shared" si="5"/>
        <v>0</v>
      </c>
      <c r="J79" s="15">
        <f t="shared" si="1"/>
        <v>350000</v>
      </c>
      <c r="K79" s="8"/>
      <c r="L79" s="9"/>
    </row>
    <row r="80" spans="1:12" s="32" customFormat="1" ht="24">
      <c r="A80" s="33">
        <v>415112</v>
      </c>
      <c r="B80" s="34" t="s">
        <v>60</v>
      </c>
      <c r="C80" s="12"/>
      <c r="D80" s="12"/>
      <c r="E80" s="12"/>
      <c r="F80" s="35"/>
      <c r="G80" s="35"/>
      <c r="H80" s="35"/>
      <c r="I80" s="36">
        <f t="shared" si="5"/>
        <v>0</v>
      </c>
      <c r="J80" s="31">
        <f t="shared" si="1"/>
        <v>0</v>
      </c>
      <c r="K80" s="8"/>
      <c r="L80" s="9"/>
    </row>
    <row r="81" spans="1:12" s="19" customFormat="1" ht="24">
      <c r="A81" s="29">
        <v>416000</v>
      </c>
      <c r="B81" s="30" t="s">
        <v>25</v>
      </c>
      <c r="C81" s="11">
        <f t="shared" ref="C81:H81" si="9">SUM(C82)</f>
        <v>105000</v>
      </c>
      <c r="D81" s="11">
        <f t="shared" si="9"/>
        <v>0</v>
      </c>
      <c r="E81" s="11">
        <f t="shared" si="9"/>
        <v>0</v>
      </c>
      <c r="F81" s="11">
        <f t="shared" si="9"/>
        <v>0</v>
      </c>
      <c r="G81" s="11">
        <f t="shared" si="9"/>
        <v>0</v>
      </c>
      <c r="H81" s="11">
        <f t="shared" si="9"/>
        <v>0</v>
      </c>
      <c r="I81" s="15">
        <f t="shared" si="5"/>
        <v>0</v>
      </c>
      <c r="J81" s="15">
        <f t="shared" si="1"/>
        <v>105000</v>
      </c>
      <c r="K81" s="10"/>
      <c r="L81" s="37"/>
    </row>
    <row r="82" spans="1:12" s="19" customFormat="1" ht="24">
      <c r="A82" s="29">
        <v>416100</v>
      </c>
      <c r="B82" s="30" t="s">
        <v>25</v>
      </c>
      <c r="C82" s="11">
        <v>105000</v>
      </c>
      <c r="D82" s="11">
        <f>SUM(D83:D86)</f>
        <v>0</v>
      </c>
      <c r="E82" s="11">
        <f>SUM(E83:E86)</f>
        <v>0</v>
      </c>
      <c r="F82" s="11">
        <f>SUM(F83:F86)</f>
        <v>0</v>
      </c>
      <c r="G82" s="11">
        <f>SUM(G83:G86)</f>
        <v>0</v>
      </c>
      <c r="H82" s="11"/>
      <c r="I82" s="15">
        <f t="shared" si="5"/>
        <v>0</v>
      </c>
      <c r="J82" s="15">
        <f t="shared" si="1"/>
        <v>105000</v>
      </c>
      <c r="K82" s="10"/>
      <c r="L82" s="37"/>
    </row>
    <row r="83" spans="1:12" s="19" customFormat="1">
      <c r="A83" s="33">
        <v>416111</v>
      </c>
      <c r="B83" s="34" t="s">
        <v>61</v>
      </c>
      <c r="C83" s="12"/>
      <c r="D83" s="12"/>
      <c r="E83" s="12"/>
      <c r="F83" s="35"/>
      <c r="G83" s="35"/>
      <c r="H83" s="35"/>
      <c r="I83" s="36">
        <f t="shared" si="5"/>
        <v>0</v>
      </c>
      <c r="J83" s="36">
        <f t="shared" si="1"/>
        <v>0</v>
      </c>
      <c r="K83" s="10"/>
      <c r="L83" s="37"/>
    </row>
    <row r="84" spans="1:12" s="32" customFormat="1" ht="12.75">
      <c r="A84" s="33">
        <v>416121</v>
      </c>
      <c r="B84" s="34" t="s">
        <v>62</v>
      </c>
      <c r="C84" s="12"/>
      <c r="D84" s="12"/>
      <c r="E84" s="12"/>
      <c r="F84" s="35"/>
      <c r="G84" s="35"/>
      <c r="H84" s="35"/>
      <c r="I84" s="36">
        <f t="shared" si="5"/>
        <v>0</v>
      </c>
      <c r="J84" s="36">
        <f t="shared" si="1"/>
        <v>0</v>
      </c>
      <c r="K84" s="8"/>
      <c r="L84" s="9"/>
    </row>
    <row r="85" spans="1:12" s="32" customFormat="1" ht="24">
      <c r="A85" s="33">
        <v>416131</v>
      </c>
      <c r="B85" s="34" t="s">
        <v>63</v>
      </c>
      <c r="C85" s="12"/>
      <c r="D85" s="12"/>
      <c r="E85" s="12"/>
      <c r="F85" s="35"/>
      <c r="G85" s="35"/>
      <c r="H85" s="35"/>
      <c r="I85" s="36">
        <v>0</v>
      </c>
      <c r="J85" s="36">
        <v>0</v>
      </c>
      <c r="K85" s="8"/>
      <c r="L85" s="9"/>
    </row>
    <row r="86" spans="1:12" s="32" customFormat="1" ht="12.75">
      <c r="A86" s="33">
        <v>416132</v>
      </c>
      <c r="B86" s="34" t="s">
        <v>64</v>
      </c>
      <c r="C86" s="12"/>
      <c r="D86" s="12"/>
      <c r="E86" s="12"/>
      <c r="F86" s="35"/>
      <c r="G86" s="35"/>
      <c r="H86" s="35"/>
      <c r="I86" s="36">
        <f t="shared" si="5"/>
        <v>0</v>
      </c>
      <c r="J86" s="36">
        <f t="shared" si="1"/>
        <v>0</v>
      </c>
      <c r="K86" s="8"/>
      <c r="L86" s="9"/>
    </row>
    <row r="87" spans="1:12" s="19" customFormat="1">
      <c r="A87" s="29">
        <v>420000</v>
      </c>
      <c r="B87" s="30" t="s">
        <v>26</v>
      </c>
      <c r="C87" s="11">
        <v>10587000</v>
      </c>
      <c r="D87" s="11">
        <f>SUM(D88+D120+D132+D166+D176+D197)</f>
        <v>0</v>
      </c>
      <c r="E87" s="11">
        <f>SUM(E88+E120+E132+E166+E176+E197)</f>
        <v>0</v>
      </c>
      <c r="F87" s="11">
        <f>SUM(F88+F120+F132+F166+F176+F197)</f>
        <v>0</v>
      </c>
      <c r="G87" s="11">
        <f>SUM(G88+G120+G132+G166+G176+G197)</f>
        <v>0</v>
      </c>
      <c r="H87" s="11">
        <f>SUM(H88+H120+H132+H166+H176+H197)</f>
        <v>0</v>
      </c>
      <c r="I87" s="15">
        <f t="shared" si="5"/>
        <v>0</v>
      </c>
      <c r="J87" s="15">
        <v>10587000</v>
      </c>
      <c r="K87" s="8"/>
      <c r="L87" s="9"/>
    </row>
    <row r="88" spans="1:12" s="32" customFormat="1" ht="12.75">
      <c r="A88" s="29">
        <v>421000</v>
      </c>
      <c r="B88" s="30" t="s">
        <v>27</v>
      </c>
      <c r="C88" s="11">
        <v>2640000</v>
      </c>
      <c r="D88" s="11">
        <f>SUM(D89+D92+D98+D105+D111+D116)</f>
        <v>0</v>
      </c>
      <c r="E88" s="11">
        <f>SUM(E89+E92+E98+E105+E111+E116)</f>
        <v>0</v>
      </c>
      <c r="F88" s="11">
        <f>SUM(F89+F92+F98+F105+F111+F116)</f>
        <v>0</v>
      </c>
      <c r="G88" s="11">
        <f>SUM(G89+G92+G98+G105+G111+G116)</f>
        <v>0</v>
      </c>
      <c r="H88" s="11"/>
      <c r="I88" s="15">
        <f t="shared" si="5"/>
        <v>0</v>
      </c>
      <c r="J88" s="15">
        <v>2640000</v>
      </c>
      <c r="K88" s="10"/>
      <c r="L88" s="37"/>
    </row>
    <row r="89" spans="1:12" s="32" customFormat="1" ht="24">
      <c r="A89" s="29">
        <v>421100</v>
      </c>
      <c r="B89" s="30" t="s">
        <v>65</v>
      </c>
      <c r="C89" s="11">
        <v>30000</v>
      </c>
      <c r="D89" s="11"/>
      <c r="E89" s="11">
        <f>SUM(E90:E91)</f>
        <v>0</v>
      </c>
      <c r="F89" s="11">
        <f>SUM(F90:F91)</f>
        <v>0</v>
      </c>
      <c r="G89" s="11">
        <f>SUM(G90:G91)</f>
        <v>0</v>
      </c>
      <c r="H89" s="11">
        <f>SUM(H90:H91)</f>
        <v>0</v>
      </c>
      <c r="I89" s="15">
        <f t="shared" si="5"/>
        <v>0</v>
      </c>
      <c r="J89" s="15">
        <f t="shared" si="1"/>
        <v>30000</v>
      </c>
      <c r="K89" s="10"/>
      <c r="L89" s="37"/>
    </row>
    <row r="90" spans="1:12" s="32" customFormat="1" ht="12.75">
      <c r="A90" s="33">
        <v>421111</v>
      </c>
      <c r="B90" s="34" t="s">
        <v>66</v>
      </c>
      <c r="C90" s="12"/>
      <c r="D90" s="12"/>
      <c r="E90" s="12"/>
      <c r="F90" s="35"/>
      <c r="G90" s="35"/>
      <c r="H90" s="35"/>
      <c r="I90" s="36">
        <f t="shared" si="5"/>
        <v>0</v>
      </c>
      <c r="J90" s="36">
        <f t="shared" si="1"/>
        <v>0</v>
      </c>
      <c r="K90" s="8"/>
      <c r="L90" s="9"/>
    </row>
    <row r="91" spans="1:12" s="32" customFormat="1" ht="12.75">
      <c r="A91" s="33">
        <v>421121</v>
      </c>
      <c r="B91" s="34" t="s">
        <v>67</v>
      </c>
      <c r="C91" s="12"/>
      <c r="D91" s="12"/>
      <c r="E91" s="12"/>
      <c r="F91" s="35"/>
      <c r="G91" s="35"/>
      <c r="H91" s="35"/>
      <c r="I91" s="36">
        <f t="shared" si="5"/>
        <v>0</v>
      </c>
      <c r="J91" s="36">
        <f t="shared" si="1"/>
        <v>0</v>
      </c>
      <c r="K91" s="10"/>
      <c r="L91" s="37"/>
    </row>
    <row r="92" spans="1:12" s="32" customFormat="1" ht="12.75">
      <c r="A92" s="29">
        <v>421200</v>
      </c>
      <c r="B92" s="30" t="s">
        <v>68</v>
      </c>
      <c r="C92" s="11">
        <v>2200000</v>
      </c>
      <c r="D92" s="11">
        <f>SUM(D93:D97)</f>
        <v>0</v>
      </c>
      <c r="E92" s="11">
        <f>SUM(E93:E97)</f>
        <v>0</v>
      </c>
      <c r="F92" s="11">
        <f>SUM(F93:F97)</f>
        <v>0</v>
      </c>
      <c r="G92" s="11">
        <f>SUM(G93:G97)</f>
        <v>0</v>
      </c>
      <c r="H92" s="11"/>
      <c r="I92" s="15"/>
      <c r="J92" s="15">
        <f>SUM(C92,D92,I92)</f>
        <v>2200000</v>
      </c>
      <c r="K92" s="10"/>
      <c r="L92" s="37"/>
    </row>
    <row r="93" spans="1:12" s="19" customFormat="1">
      <c r="A93" s="33">
        <v>421211</v>
      </c>
      <c r="B93" s="34" t="s">
        <v>69</v>
      </c>
      <c r="C93" s="12"/>
      <c r="D93" s="12"/>
      <c r="E93" s="12"/>
      <c r="F93" s="35"/>
      <c r="G93" s="35"/>
      <c r="H93" s="35"/>
      <c r="I93" s="36">
        <f t="shared" si="5"/>
        <v>0</v>
      </c>
      <c r="J93" s="36">
        <f t="shared" si="1"/>
        <v>0</v>
      </c>
      <c r="K93" s="10"/>
      <c r="L93" s="37"/>
    </row>
    <row r="94" spans="1:12" s="32" customFormat="1" ht="12.75">
      <c r="A94" s="33">
        <v>421222</v>
      </c>
      <c r="B94" s="34" t="s">
        <v>70</v>
      </c>
      <c r="C94" s="12"/>
      <c r="D94" s="12"/>
      <c r="E94" s="12"/>
      <c r="F94" s="35"/>
      <c r="G94" s="35"/>
      <c r="H94" s="35"/>
      <c r="I94" s="36">
        <f t="shared" si="5"/>
        <v>0</v>
      </c>
      <c r="J94" s="36">
        <f t="shared" si="1"/>
        <v>0</v>
      </c>
      <c r="K94" s="10"/>
      <c r="L94" s="37"/>
    </row>
    <row r="95" spans="1:12" s="32" customFormat="1" ht="12.75">
      <c r="A95" s="33">
        <v>421223</v>
      </c>
      <c r="B95" s="34" t="s">
        <v>71</v>
      </c>
      <c r="C95" s="12"/>
      <c r="D95" s="12"/>
      <c r="E95" s="12"/>
      <c r="F95" s="35"/>
      <c r="G95" s="35"/>
      <c r="H95" s="35"/>
      <c r="I95" s="36">
        <f t="shared" si="5"/>
        <v>0</v>
      </c>
      <c r="J95" s="36">
        <f t="shared" si="1"/>
        <v>0</v>
      </c>
      <c r="K95" s="10"/>
      <c r="L95" s="37"/>
    </row>
    <row r="96" spans="1:12" s="32" customFormat="1" ht="12.75">
      <c r="A96" s="33">
        <v>421224</v>
      </c>
      <c r="B96" s="34" t="s">
        <v>72</v>
      </c>
      <c r="C96" s="12"/>
      <c r="D96" s="12"/>
      <c r="E96" s="12"/>
      <c r="F96" s="35"/>
      <c r="G96" s="35"/>
      <c r="H96" s="35"/>
      <c r="I96" s="36">
        <f t="shared" si="5"/>
        <v>0</v>
      </c>
      <c r="J96" s="36">
        <f t="shared" si="1"/>
        <v>0</v>
      </c>
      <c r="K96" s="8"/>
      <c r="L96" s="9"/>
    </row>
    <row r="97" spans="1:12" s="32" customFormat="1" ht="24">
      <c r="A97" s="33">
        <v>421225</v>
      </c>
      <c r="B97" s="34" t="s">
        <v>73</v>
      </c>
      <c r="C97" s="12"/>
      <c r="D97" s="12"/>
      <c r="E97" s="12"/>
      <c r="F97" s="35"/>
      <c r="G97" s="35"/>
      <c r="H97" s="35"/>
      <c r="I97" s="36">
        <f t="shared" si="5"/>
        <v>0</v>
      </c>
      <c r="J97" s="36">
        <f t="shared" si="1"/>
        <v>0</v>
      </c>
      <c r="K97" s="10"/>
      <c r="L97" s="37"/>
    </row>
    <row r="98" spans="1:12" s="32" customFormat="1" ht="12.75">
      <c r="A98" s="29">
        <v>421300</v>
      </c>
      <c r="B98" s="30" t="s">
        <v>74</v>
      </c>
      <c r="C98" s="11">
        <v>100000</v>
      </c>
      <c r="D98" s="11">
        <f>SUM(D99:D104)</f>
        <v>0</v>
      </c>
      <c r="E98" s="11">
        <f>SUM(E99:E104)</f>
        <v>0</v>
      </c>
      <c r="F98" s="11">
        <f>SUM(F99:F104)</f>
        <v>0</v>
      </c>
      <c r="G98" s="11">
        <f>SUM(G99:G104)</f>
        <v>0</v>
      </c>
      <c r="H98" s="11">
        <f>SUM(H99:H104)</f>
        <v>0</v>
      </c>
      <c r="I98" s="15">
        <f t="shared" si="5"/>
        <v>0</v>
      </c>
      <c r="J98" s="15">
        <f t="shared" si="1"/>
        <v>100000</v>
      </c>
      <c r="K98" s="10"/>
      <c r="L98" s="37"/>
    </row>
    <row r="99" spans="1:12" s="32" customFormat="1" ht="12.75">
      <c r="A99" s="33">
        <v>421311</v>
      </c>
      <c r="B99" s="34" t="s">
        <v>75</v>
      </c>
      <c r="C99" s="12"/>
      <c r="D99" s="12"/>
      <c r="E99" s="12"/>
      <c r="F99" s="35"/>
      <c r="G99" s="35"/>
      <c r="H99" s="35"/>
      <c r="I99" s="35">
        <f t="shared" si="5"/>
        <v>0</v>
      </c>
      <c r="J99" s="36">
        <f t="shared" si="1"/>
        <v>0</v>
      </c>
      <c r="K99" s="10"/>
      <c r="L99" s="37"/>
    </row>
    <row r="100" spans="1:12" s="19" customFormat="1">
      <c r="A100" s="33">
        <v>421321</v>
      </c>
      <c r="B100" s="34" t="s">
        <v>76</v>
      </c>
      <c r="C100" s="12"/>
      <c r="D100" s="12"/>
      <c r="E100" s="12"/>
      <c r="F100" s="35"/>
      <c r="G100" s="35"/>
      <c r="H100" s="35"/>
      <c r="I100" s="35">
        <f t="shared" si="5"/>
        <v>0</v>
      </c>
      <c r="J100" s="36">
        <f t="shared" si="1"/>
        <v>0</v>
      </c>
      <c r="K100" s="10"/>
      <c r="L100" s="37"/>
    </row>
    <row r="101" spans="1:12" s="32" customFormat="1" ht="12.75">
      <c r="A101" s="33">
        <v>421322</v>
      </c>
      <c r="B101" s="34" t="s">
        <v>77</v>
      </c>
      <c r="C101" s="12"/>
      <c r="D101" s="12"/>
      <c r="E101" s="12"/>
      <c r="F101" s="35"/>
      <c r="G101" s="35"/>
      <c r="H101" s="35"/>
      <c r="I101" s="35">
        <f t="shared" si="5"/>
        <v>0</v>
      </c>
      <c r="J101" s="36">
        <f t="shared" si="1"/>
        <v>0</v>
      </c>
      <c r="K101" s="10"/>
      <c r="L101" s="37"/>
    </row>
    <row r="102" spans="1:12" s="32" customFormat="1" ht="12.75">
      <c r="A102" s="33">
        <v>421323</v>
      </c>
      <c r="B102" s="34" t="s">
        <v>78</v>
      </c>
      <c r="C102" s="12"/>
      <c r="D102" s="12"/>
      <c r="E102" s="12"/>
      <c r="F102" s="35"/>
      <c r="G102" s="35"/>
      <c r="H102" s="35"/>
      <c r="I102" s="35">
        <f t="shared" si="5"/>
        <v>0</v>
      </c>
      <c r="J102" s="36">
        <f t="shared" si="1"/>
        <v>0</v>
      </c>
      <c r="K102" s="10"/>
      <c r="L102" s="37"/>
    </row>
    <row r="103" spans="1:12" s="32" customFormat="1" ht="12.75">
      <c r="A103" s="33">
        <v>421324</v>
      </c>
      <c r="B103" s="34" t="s">
        <v>79</v>
      </c>
      <c r="C103" s="12"/>
      <c r="D103" s="12"/>
      <c r="E103" s="12"/>
      <c r="F103" s="35"/>
      <c r="G103" s="35"/>
      <c r="H103" s="35"/>
      <c r="I103" s="35">
        <f t="shared" si="5"/>
        <v>0</v>
      </c>
      <c r="J103" s="36">
        <f t="shared" si="1"/>
        <v>0</v>
      </c>
      <c r="K103" s="8"/>
      <c r="L103" s="9"/>
    </row>
    <row r="104" spans="1:12" s="32" customFormat="1" ht="12.75">
      <c r="A104" s="33">
        <v>421325</v>
      </c>
      <c r="B104" s="34" t="s">
        <v>80</v>
      </c>
      <c r="C104" s="12"/>
      <c r="D104" s="12"/>
      <c r="E104" s="12"/>
      <c r="F104" s="35"/>
      <c r="G104" s="35"/>
      <c r="H104" s="35"/>
      <c r="I104" s="35">
        <f t="shared" si="5"/>
        <v>0</v>
      </c>
      <c r="J104" s="36">
        <f t="shared" si="1"/>
        <v>0</v>
      </c>
      <c r="K104" s="10"/>
      <c r="L104" s="37"/>
    </row>
    <row r="105" spans="1:12" s="32" customFormat="1" ht="12.75">
      <c r="A105" s="29">
        <v>421400</v>
      </c>
      <c r="B105" s="30" t="s">
        <v>81</v>
      </c>
      <c r="C105" s="11">
        <v>180000</v>
      </c>
      <c r="D105" s="11">
        <f>SUM(D106:D110)</f>
        <v>0</v>
      </c>
      <c r="E105" s="11">
        <f>SUM(E106:E110)</f>
        <v>0</v>
      </c>
      <c r="F105" s="11">
        <f>SUM(F106:F110)</f>
        <v>0</v>
      </c>
      <c r="G105" s="11">
        <f>SUM(G106:G110)</f>
        <v>0</v>
      </c>
      <c r="H105" s="11">
        <f>SUM(H106:H110)</f>
        <v>0</v>
      </c>
      <c r="I105" s="15">
        <f t="shared" si="5"/>
        <v>0</v>
      </c>
      <c r="J105" s="15">
        <f t="shared" si="1"/>
        <v>180000</v>
      </c>
      <c r="K105" s="10"/>
      <c r="L105" s="37"/>
    </row>
    <row r="106" spans="1:12" s="19" customFormat="1">
      <c r="A106" s="33">
        <v>421411</v>
      </c>
      <c r="B106" s="34" t="s">
        <v>82</v>
      </c>
      <c r="C106" s="12"/>
      <c r="D106" s="12"/>
      <c r="E106" s="12"/>
      <c r="F106" s="35"/>
      <c r="G106" s="35"/>
      <c r="H106" s="35"/>
      <c r="I106" s="36">
        <f t="shared" si="5"/>
        <v>0</v>
      </c>
      <c r="J106" s="36">
        <f t="shared" si="1"/>
        <v>0</v>
      </c>
      <c r="K106" s="10"/>
      <c r="L106" s="37"/>
    </row>
    <row r="107" spans="1:12" s="32" customFormat="1" ht="12.75">
      <c r="A107" s="33">
        <v>421412</v>
      </c>
      <c r="B107" s="34" t="s">
        <v>83</v>
      </c>
      <c r="C107" s="12"/>
      <c r="D107" s="12"/>
      <c r="E107" s="12"/>
      <c r="F107" s="35"/>
      <c r="G107" s="35"/>
      <c r="H107" s="35"/>
      <c r="I107" s="36">
        <f t="shared" si="5"/>
        <v>0</v>
      </c>
      <c r="J107" s="36">
        <f t="shared" si="1"/>
        <v>0</v>
      </c>
      <c r="K107" s="10"/>
      <c r="L107" s="37"/>
    </row>
    <row r="108" spans="1:12" s="32" customFormat="1" ht="12.75">
      <c r="A108" s="33">
        <v>421414</v>
      </c>
      <c r="B108" s="34" t="s">
        <v>84</v>
      </c>
      <c r="C108" s="12"/>
      <c r="D108" s="12"/>
      <c r="E108" s="12"/>
      <c r="F108" s="35"/>
      <c r="G108" s="35"/>
      <c r="H108" s="35"/>
      <c r="I108" s="36">
        <f t="shared" si="5"/>
        <v>0</v>
      </c>
      <c r="J108" s="36">
        <f t="shared" si="1"/>
        <v>0</v>
      </c>
      <c r="K108" s="10"/>
      <c r="L108" s="37"/>
    </row>
    <row r="109" spans="1:12" s="32" customFormat="1" ht="12.75">
      <c r="A109" s="33">
        <v>421421</v>
      </c>
      <c r="B109" s="34" t="s">
        <v>85</v>
      </c>
      <c r="C109" s="12"/>
      <c r="D109" s="12"/>
      <c r="E109" s="12"/>
      <c r="F109" s="35"/>
      <c r="G109" s="35"/>
      <c r="H109" s="35"/>
      <c r="I109" s="36">
        <f t="shared" si="5"/>
        <v>0</v>
      </c>
      <c r="J109" s="36">
        <f t="shared" si="1"/>
        <v>0</v>
      </c>
      <c r="K109" s="8"/>
      <c r="L109" s="9"/>
    </row>
    <row r="110" spans="1:12" s="19" customFormat="1">
      <c r="A110" s="33">
        <v>421422</v>
      </c>
      <c r="B110" s="34" t="s">
        <v>86</v>
      </c>
      <c r="C110" s="12"/>
      <c r="D110" s="12"/>
      <c r="E110" s="12"/>
      <c r="F110" s="35"/>
      <c r="G110" s="35"/>
      <c r="H110" s="35"/>
      <c r="I110" s="36">
        <f t="shared" si="5"/>
        <v>0</v>
      </c>
      <c r="J110" s="36">
        <f t="shared" si="1"/>
        <v>0</v>
      </c>
      <c r="K110" s="10"/>
      <c r="L110" s="37"/>
    </row>
    <row r="111" spans="1:12" s="32" customFormat="1" ht="12.75">
      <c r="A111" s="29">
        <v>421500</v>
      </c>
      <c r="B111" s="30" t="s">
        <v>87</v>
      </c>
      <c r="C111" s="11">
        <v>130000</v>
      </c>
      <c r="D111" s="11">
        <f>SUM(D112:D115)</f>
        <v>0</v>
      </c>
      <c r="E111" s="11">
        <f>SUM(E112:E115)</f>
        <v>0</v>
      </c>
      <c r="F111" s="11">
        <f>SUM(F112:F115)</f>
        <v>0</v>
      </c>
      <c r="G111" s="11">
        <f>SUM(G112:G115)</f>
        <v>0</v>
      </c>
      <c r="H111" s="11"/>
      <c r="I111" s="15">
        <f t="shared" si="5"/>
        <v>0</v>
      </c>
      <c r="J111" s="15">
        <f>SUM(C111,D111,I111)</f>
        <v>130000</v>
      </c>
      <c r="K111" s="10"/>
      <c r="L111" s="37"/>
    </row>
    <row r="112" spans="1:12" s="32" customFormat="1" ht="12.75">
      <c r="A112" s="33">
        <v>421511</v>
      </c>
      <c r="B112" s="34" t="s">
        <v>88</v>
      </c>
      <c r="C112" s="12"/>
      <c r="D112" s="12"/>
      <c r="E112" s="12"/>
      <c r="F112" s="35"/>
      <c r="G112" s="35"/>
      <c r="H112" s="35"/>
      <c r="I112" s="36">
        <f t="shared" si="5"/>
        <v>0</v>
      </c>
      <c r="J112" s="31">
        <f>SUM(C112,D112,I112)</f>
        <v>0</v>
      </c>
      <c r="K112" s="10"/>
      <c r="L112" s="37"/>
    </row>
    <row r="113" spans="1:12" s="32" customFormat="1" ht="12.75">
      <c r="A113" s="33">
        <v>421512</v>
      </c>
      <c r="B113" s="34" t="s">
        <v>89</v>
      </c>
      <c r="C113" s="12"/>
      <c r="D113" s="12"/>
      <c r="E113" s="12"/>
      <c r="F113" s="35"/>
      <c r="G113" s="35"/>
      <c r="H113" s="35"/>
      <c r="I113" s="36">
        <f t="shared" si="5"/>
        <v>0</v>
      </c>
      <c r="J113" s="31">
        <f>SUM(C113,D113,I113)</f>
        <v>0</v>
      </c>
      <c r="K113" s="8"/>
      <c r="L113" s="9"/>
    </row>
    <row r="114" spans="1:12" s="32" customFormat="1" ht="12.75">
      <c r="A114" s="33">
        <v>421513</v>
      </c>
      <c r="B114" s="34" t="s">
        <v>90</v>
      </c>
      <c r="C114" s="12"/>
      <c r="D114" s="12"/>
      <c r="E114" s="12"/>
      <c r="F114" s="35"/>
      <c r="G114" s="35"/>
      <c r="H114" s="35"/>
      <c r="I114" s="36">
        <v>0</v>
      </c>
      <c r="J114" s="38">
        <v>0</v>
      </c>
      <c r="K114" s="8"/>
      <c r="L114" s="9"/>
    </row>
    <row r="115" spans="1:12" s="19" customFormat="1" ht="24">
      <c r="A115" s="33">
        <v>421521</v>
      </c>
      <c r="B115" s="34" t="s">
        <v>91</v>
      </c>
      <c r="C115" s="12"/>
      <c r="D115" s="12"/>
      <c r="E115" s="12"/>
      <c r="F115" s="35"/>
      <c r="G115" s="35"/>
      <c r="H115" s="35"/>
      <c r="I115" s="36">
        <f t="shared" si="5"/>
        <v>0</v>
      </c>
      <c r="J115" s="38">
        <f t="shared" ref="J115:J175" si="10">SUM(C115,D115,I115)</f>
        <v>0</v>
      </c>
      <c r="K115" s="10"/>
      <c r="L115" s="37"/>
    </row>
    <row r="116" spans="1:12" s="19" customFormat="1">
      <c r="A116" s="29">
        <v>421600</v>
      </c>
      <c r="B116" s="30" t="s">
        <v>92</v>
      </c>
      <c r="C116" s="11">
        <f t="shared" ref="C116:H116" si="11">SUM(C117:C119)</f>
        <v>0</v>
      </c>
      <c r="D116" s="11">
        <f t="shared" si="11"/>
        <v>0</v>
      </c>
      <c r="E116" s="11">
        <f t="shared" si="11"/>
        <v>0</v>
      </c>
      <c r="F116" s="11">
        <f t="shared" si="11"/>
        <v>0</v>
      </c>
      <c r="G116" s="11">
        <f t="shared" si="11"/>
        <v>0</v>
      </c>
      <c r="H116" s="11">
        <f t="shared" si="11"/>
        <v>0</v>
      </c>
      <c r="I116" s="15">
        <f t="shared" si="5"/>
        <v>0</v>
      </c>
      <c r="J116" s="15">
        <f t="shared" si="10"/>
        <v>0</v>
      </c>
      <c r="K116" s="10"/>
      <c r="L116" s="37"/>
    </row>
    <row r="117" spans="1:12" s="32" customFormat="1" ht="12.75">
      <c r="A117" s="33">
        <v>421611</v>
      </c>
      <c r="B117" s="34" t="s">
        <v>93</v>
      </c>
      <c r="C117" s="12"/>
      <c r="D117" s="12"/>
      <c r="E117" s="12"/>
      <c r="F117" s="35"/>
      <c r="G117" s="35"/>
      <c r="H117" s="35"/>
      <c r="I117" s="36">
        <f t="shared" si="5"/>
        <v>0</v>
      </c>
      <c r="J117" s="31">
        <f t="shared" si="10"/>
        <v>0</v>
      </c>
      <c r="K117" s="10"/>
      <c r="L117" s="37"/>
    </row>
    <row r="118" spans="1:12" s="32" customFormat="1" ht="12.75">
      <c r="A118" s="33">
        <v>421612</v>
      </c>
      <c r="B118" s="34" t="s">
        <v>94</v>
      </c>
      <c r="C118" s="12"/>
      <c r="D118" s="12"/>
      <c r="E118" s="12"/>
      <c r="F118" s="35"/>
      <c r="G118" s="35"/>
      <c r="H118" s="35"/>
      <c r="I118" s="36">
        <f t="shared" si="5"/>
        <v>0</v>
      </c>
      <c r="J118" s="31">
        <f t="shared" si="10"/>
        <v>0</v>
      </c>
      <c r="K118" s="8"/>
      <c r="L118" s="9"/>
    </row>
    <row r="119" spans="1:12" s="32" customFormat="1" ht="12.75">
      <c r="A119" s="33">
        <v>421619</v>
      </c>
      <c r="B119" s="34" t="s">
        <v>95</v>
      </c>
      <c r="C119" s="12"/>
      <c r="D119" s="12"/>
      <c r="E119" s="12"/>
      <c r="F119" s="35"/>
      <c r="G119" s="35"/>
      <c r="H119" s="35"/>
      <c r="I119" s="36">
        <f t="shared" si="5"/>
        <v>0</v>
      </c>
      <c r="J119" s="31">
        <f t="shared" si="10"/>
        <v>0</v>
      </c>
      <c r="K119" s="8"/>
      <c r="L119" s="9"/>
    </row>
    <row r="120" spans="1:12" s="32" customFormat="1" ht="12.75">
      <c r="A120" s="29">
        <v>422000</v>
      </c>
      <c r="B120" s="30" t="s">
        <v>28</v>
      </c>
      <c r="C120" s="11">
        <v>150000</v>
      </c>
      <c r="D120" s="11">
        <f>SUM(D121+D128)</f>
        <v>0</v>
      </c>
      <c r="E120" s="11">
        <f>SUM(E121+E128)</f>
        <v>0</v>
      </c>
      <c r="F120" s="11">
        <f>SUM(F121+F128)</f>
        <v>0</v>
      </c>
      <c r="G120" s="11">
        <f>SUM(G121+G128)</f>
        <v>0</v>
      </c>
      <c r="H120" s="11"/>
      <c r="I120" s="15">
        <f t="shared" si="5"/>
        <v>0</v>
      </c>
      <c r="J120" s="15">
        <v>150000</v>
      </c>
      <c r="K120" s="10"/>
      <c r="L120" s="37"/>
    </row>
    <row r="121" spans="1:12" s="32" customFormat="1" ht="24">
      <c r="A121" s="29">
        <v>422100</v>
      </c>
      <c r="B121" s="30" t="s">
        <v>96</v>
      </c>
      <c r="C121" s="11">
        <v>150000</v>
      </c>
      <c r="D121" s="11"/>
      <c r="E121" s="11">
        <f>SUM(E122:E127)</f>
        <v>0</v>
      </c>
      <c r="F121" s="11">
        <f>SUM(F122:F127)</f>
        <v>0</v>
      </c>
      <c r="G121" s="11">
        <f>SUM(G122:G127)</f>
        <v>0</v>
      </c>
      <c r="H121" s="11"/>
      <c r="I121" s="15">
        <f t="shared" ref="I121:I184" si="12">SUM(E121:H121)</f>
        <v>0</v>
      </c>
      <c r="J121" s="15">
        <f t="shared" si="10"/>
        <v>150000</v>
      </c>
      <c r="K121" s="10"/>
      <c r="L121" s="37"/>
    </row>
    <row r="122" spans="1:12" s="32" customFormat="1" ht="24">
      <c r="A122" s="33">
        <v>422111</v>
      </c>
      <c r="B122" s="34" t="s">
        <v>97</v>
      </c>
      <c r="C122" s="12"/>
      <c r="D122" s="12"/>
      <c r="E122" s="12"/>
      <c r="F122" s="35"/>
      <c r="G122" s="35"/>
      <c r="H122" s="35"/>
      <c r="I122" s="36">
        <f t="shared" si="12"/>
        <v>0</v>
      </c>
      <c r="J122" s="36">
        <f t="shared" si="10"/>
        <v>0</v>
      </c>
      <c r="K122" s="10"/>
      <c r="L122" s="37"/>
    </row>
    <row r="123" spans="1:12" s="19" customFormat="1" ht="24">
      <c r="A123" s="33">
        <v>422121</v>
      </c>
      <c r="B123" s="34" t="s">
        <v>98</v>
      </c>
      <c r="C123" s="12"/>
      <c r="D123" s="12"/>
      <c r="E123" s="12"/>
      <c r="F123" s="35"/>
      <c r="G123" s="35"/>
      <c r="H123" s="35"/>
      <c r="I123" s="36">
        <f t="shared" si="12"/>
        <v>0</v>
      </c>
      <c r="J123" s="36">
        <f t="shared" si="10"/>
        <v>0</v>
      </c>
      <c r="K123" s="10"/>
      <c r="L123" s="37"/>
    </row>
    <row r="124" spans="1:12" s="32" customFormat="1" ht="24">
      <c r="A124" s="33">
        <v>422131</v>
      </c>
      <c r="B124" s="34" t="s">
        <v>99</v>
      </c>
      <c r="C124" s="12"/>
      <c r="D124" s="12"/>
      <c r="E124" s="12"/>
      <c r="F124" s="35"/>
      <c r="G124" s="35"/>
      <c r="H124" s="35"/>
      <c r="I124" s="36">
        <f t="shared" si="12"/>
        <v>0</v>
      </c>
      <c r="J124" s="36">
        <f t="shared" si="10"/>
        <v>0</v>
      </c>
      <c r="K124" s="10"/>
      <c r="L124" s="37"/>
    </row>
    <row r="125" spans="1:12" s="19" customFormat="1">
      <c r="A125" s="33">
        <v>422191</v>
      </c>
      <c r="B125" s="34" t="s">
        <v>100</v>
      </c>
      <c r="C125" s="12"/>
      <c r="D125" s="12"/>
      <c r="E125" s="12"/>
      <c r="F125" s="35"/>
      <c r="G125" s="35"/>
      <c r="H125" s="35"/>
      <c r="I125" s="36">
        <f t="shared" si="12"/>
        <v>0</v>
      </c>
      <c r="J125" s="36">
        <f t="shared" si="10"/>
        <v>0</v>
      </c>
      <c r="K125" s="10"/>
      <c r="L125" s="37"/>
    </row>
    <row r="126" spans="1:12" s="32" customFormat="1" ht="12.75">
      <c r="A126" s="33">
        <v>422192</v>
      </c>
      <c r="B126" s="34" t="s">
        <v>101</v>
      </c>
      <c r="C126" s="12"/>
      <c r="D126" s="12"/>
      <c r="E126" s="12"/>
      <c r="F126" s="35"/>
      <c r="G126" s="35"/>
      <c r="H126" s="35"/>
      <c r="I126" s="36">
        <f t="shared" si="12"/>
        <v>0</v>
      </c>
      <c r="J126" s="36">
        <f t="shared" si="10"/>
        <v>0</v>
      </c>
      <c r="K126" s="8"/>
      <c r="L126" s="9"/>
    </row>
    <row r="127" spans="1:12" s="19" customFormat="1" ht="24">
      <c r="A127" s="33">
        <v>422194</v>
      </c>
      <c r="B127" s="34" t="s">
        <v>102</v>
      </c>
      <c r="C127" s="12"/>
      <c r="D127" s="12"/>
      <c r="E127" s="12"/>
      <c r="F127" s="35"/>
      <c r="G127" s="35"/>
      <c r="H127" s="35"/>
      <c r="I127" s="36">
        <f t="shared" si="12"/>
        <v>0</v>
      </c>
      <c r="J127" s="36">
        <f t="shared" si="10"/>
        <v>0</v>
      </c>
      <c r="K127" s="10"/>
      <c r="L127" s="37"/>
    </row>
    <row r="128" spans="1:12" s="19" customFormat="1" ht="24">
      <c r="A128" s="29">
        <v>422200</v>
      </c>
      <c r="B128" s="30" t="s">
        <v>103</v>
      </c>
      <c r="C128" s="11">
        <f t="shared" ref="C128:H128" si="13">SUM(C129)</f>
        <v>0</v>
      </c>
      <c r="D128" s="11">
        <f t="shared" si="13"/>
        <v>0</v>
      </c>
      <c r="E128" s="11">
        <f t="shared" si="13"/>
        <v>0</v>
      </c>
      <c r="F128" s="11">
        <f t="shared" si="13"/>
        <v>0</v>
      </c>
      <c r="G128" s="11">
        <f t="shared" si="13"/>
        <v>0</v>
      </c>
      <c r="H128" s="11">
        <f t="shared" si="13"/>
        <v>0</v>
      </c>
      <c r="I128" s="15">
        <f t="shared" si="12"/>
        <v>0</v>
      </c>
      <c r="J128" s="15">
        <f t="shared" si="10"/>
        <v>0</v>
      </c>
      <c r="K128" s="39"/>
      <c r="L128" s="9"/>
    </row>
    <row r="129" spans="1:12" s="32" customFormat="1" ht="24">
      <c r="A129" s="33">
        <v>422211</v>
      </c>
      <c r="B129" s="34" t="s">
        <v>104</v>
      </c>
      <c r="C129" s="12"/>
      <c r="D129" s="12"/>
      <c r="E129" s="12"/>
      <c r="F129" s="35"/>
      <c r="G129" s="35"/>
      <c r="H129" s="35"/>
      <c r="I129" s="36">
        <f t="shared" si="12"/>
        <v>0</v>
      </c>
      <c r="J129" s="36">
        <f t="shared" si="10"/>
        <v>0</v>
      </c>
      <c r="K129" s="40"/>
      <c r="L129" s="37"/>
    </row>
    <row r="130" spans="1:12" s="32" customFormat="1" ht="24">
      <c r="A130" s="29">
        <v>422300</v>
      </c>
      <c r="B130" s="30" t="s">
        <v>105</v>
      </c>
      <c r="C130" s="41">
        <f t="shared" ref="C130:H130" si="14">SUM(C131)</f>
        <v>0</v>
      </c>
      <c r="D130" s="41">
        <f t="shared" si="14"/>
        <v>0</v>
      </c>
      <c r="E130" s="41">
        <f t="shared" si="14"/>
        <v>0</v>
      </c>
      <c r="F130" s="41">
        <f t="shared" si="14"/>
        <v>0</v>
      </c>
      <c r="G130" s="41">
        <f t="shared" si="14"/>
        <v>0</v>
      </c>
      <c r="H130" s="41">
        <f t="shared" si="14"/>
        <v>0</v>
      </c>
      <c r="I130" s="15">
        <f t="shared" si="12"/>
        <v>0</v>
      </c>
      <c r="J130" s="15">
        <f t="shared" si="10"/>
        <v>0</v>
      </c>
      <c r="K130" s="8"/>
      <c r="L130" s="9"/>
    </row>
    <row r="131" spans="1:12" s="19" customFormat="1" ht="24">
      <c r="A131" s="33">
        <v>422391</v>
      </c>
      <c r="B131" s="34" t="s">
        <v>106</v>
      </c>
      <c r="C131" s="42"/>
      <c r="D131" s="42"/>
      <c r="E131" s="42"/>
      <c r="F131" s="43"/>
      <c r="G131" s="43"/>
      <c r="H131" s="43"/>
      <c r="I131" s="36">
        <f t="shared" si="12"/>
        <v>0</v>
      </c>
      <c r="J131" s="36">
        <f t="shared" si="10"/>
        <v>0</v>
      </c>
      <c r="K131" s="8"/>
      <c r="L131" s="9"/>
    </row>
    <row r="132" spans="1:12" s="32" customFormat="1" ht="12.75">
      <c r="A132" s="29">
        <v>423000</v>
      </c>
      <c r="B132" s="30" t="s">
        <v>29</v>
      </c>
      <c r="C132" s="11">
        <v>6697000</v>
      </c>
      <c r="D132" s="11">
        <f>SUM(D133+D136+D139+D145+D154+D159+D161+D164)</f>
        <v>0</v>
      </c>
      <c r="E132" s="11">
        <f>SUM(E133+E136+E139+E145+E154+E159+E161+E164)</f>
        <v>0</v>
      </c>
      <c r="F132" s="11">
        <f>SUM(F133+F136+F139+F145+F154+F159+F161+F164)</f>
        <v>0</v>
      </c>
      <c r="G132" s="11">
        <f>SUM(G133+G136+G139+G145+G154+G159+G161+G164)</f>
        <v>0</v>
      </c>
      <c r="H132" s="11">
        <v>0</v>
      </c>
      <c r="I132" s="15">
        <f t="shared" si="12"/>
        <v>0</v>
      </c>
      <c r="J132" s="15">
        <f>SUM(C132,D132,I132)</f>
        <v>6697000</v>
      </c>
      <c r="K132" s="10"/>
      <c r="L132" s="37"/>
    </row>
    <row r="133" spans="1:12" s="32" customFormat="1" ht="12.75">
      <c r="A133" s="29">
        <v>423100</v>
      </c>
      <c r="B133" s="30" t="s">
        <v>107</v>
      </c>
      <c r="C133" s="11">
        <f t="shared" ref="C133:H133" si="15">SUM(C134:C135)</f>
        <v>0</v>
      </c>
      <c r="D133" s="11">
        <f t="shared" si="15"/>
        <v>0</v>
      </c>
      <c r="E133" s="11">
        <f t="shared" si="15"/>
        <v>0</v>
      </c>
      <c r="F133" s="11">
        <f t="shared" si="15"/>
        <v>0</v>
      </c>
      <c r="G133" s="11">
        <f t="shared" si="15"/>
        <v>0</v>
      </c>
      <c r="H133" s="11">
        <f t="shared" si="15"/>
        <v>0</v>
      </c>
      <c r="I133" s="15">
        <f t="shared" si="12"/>
        <v>0</v>
      </c>
      <c r="J133" s="15">
        <f t="shared" si="10"/>
        <v>0</v>
      </c>
      <c r="K133" s="10"/>
      <c r="L133" s="37"/>
    </row>
    <row r="134" spans="1:12" s="19" customFormat="1">
      <c r="A134" s="33">
        <v>423111</v>
      </c>
      <c r="B134" s="34" t="s">
        <v>108</v>
      </c>
      <c r="C134" s="12"/>
      <c r="D134" s="12"/>
      <c r="E134" s="12"/>
      <c r="F134" s="35"/>
      <c r="G134" s="35"/>
      <c r="H134" s="35"/>
      <c r="I134" s="36">
        <f t="shared" si="12"/>
        <v>0</v>
      </c>
      <c r="J134" s="36">
        <f t="shared" si="10"/>
        <v>0</v>
      </c>
      <c r="K134" s="8"/>
      <c r="L134" s="9"/>
    </row>
    <row r="135" spans="1:12" s="32" customFormat="1" ht="12.75">
      <c r="A135" s="33">
        <v>423191</v>
      </c>
      <c r="B135" s="34" t="s">
        <v>109</v>
      </c>
      <c r="C135" s="12"/>
      <c r="D135" s="12"/>
      <c r="E135" s="12"/>
      <c r="F135" s="35"/>
      <c r="G135" s="35"/>
      <c r="H135" s="35"/>
      <c r="I135" s="36">
        <f t="shared" si="12"/>
        <v>0</v>
      </c>
      <c r="J135" s="36">
        <f t="shared" si="10"/>
        <v>0</v>
      </c>
      <c r="K135" s="10"/>
      <c r="L135" s="37"/>
    </row>
    <row r="136" spans="1:12" s="32" customFormat="1" ht="12.75">
      <c r="A136" s="29">
        <v>423200</v>
      </c>
      <c r="B136" s="30" t="s">
        <v>110</v>
      </c>
      <c r="C136" s="11">
        <v>150000</v>
      </c>
      <c r="D136" s="11">
        <f>SUM(D137:D138)</f>
        <v>0</v>
      </c>
      <c r="E136" s="11">
        <f>SUM(E137:E138)</f>
        <v>0</v>
      </c>
      <c r="F136" s="11">
        <f>SUM(F137:F138)</f>
        <v>0</v>
      </c>
      <c r="G136" s="11">
        <f>SUM(G137:G138)</f>
        <v>0</v>
      </c>
      <c r="H136" s="11"/>
      <c r="I136" s="15">
        <f t="shared" si="12"/>
        <v>0</v>
      </c>
      <c r="J136" s="15">
        <f>SUM(C136,D136,I136)</f>
        <v>150000</v>
      </c>
      <c r="K136" s="10"/>
      <c r="L136" s="37"/>
    </row>
    <row r="137" spans="1:12" s="32" customFormat="1" ht="12.75">
      <c r="A137" s="33">
        <v>423211</v>
      </c>
      <c r="B137" s="34" t="s">
        <v>111</v>
      </c>
      <c r="C137" s="12"/>
      <c r="D137" s="12"/>
      <c r="E137" s="12"/>
      <c r="F137" s="35"/>
      <c r="G137" s="35"/>
      <c r="H137" s="35"/>
      <c r="I137" s="36">
        <f t="shared" si="12"/>
        <v>0</v>
      </c>
      <c r="J137" s="36">
        <f t="shared" si="10"/>
        <v>0</v>
      </c>
      <c r="K137" s="8"/>
      <c r="L137" s="9"/>
    </row>
    <row r="138" spans="1:12" s="32" customFormat="1" ht="12.75">
      <c r="A138" s="33">
        <v>423221</v>
      </c>
      <c r="B138" s="34" t="s">
        <v>112</v>
      </c>
      <c r="C138" s="12"/>
      <c r="D138" s="12"/>
      <c r="E138" s="12"/>
      <c r="F138" s="35"/>
      <c r="G138" s="35"/>
      <c r="H138" s="35"/>
      <c r="I138" s="36">
        <f t="shared" si="12"/>
        <v>0</v>
      </c>
      <c r="J138" s="36">
        <f t="shared" si="10"/>
        <v>0</v>
      </c>
      <c r="K138" s="10"/>
      <c r="L138" s="37"/>
    </row>
    <row r="139" spans="1:12" s="19" customFormat="1" ht="24">
      <c r="A139" s="29">
        <v>423300</v>
      </c>
      <c r="B139" s="30" t="s">
        <v>113</v>
      </c>
      <c r="C139" s="11">
        <v>50000</v>
      </c>
      <c r="D139" s="11">
        <v>0</v>
      </c>
      <c r="E139" s="11">
        <f>SUM(E140:E144)</f>
        <v>0</v>
      </c>
      <c r="F139" s="11">
        <f>SUM(F140:F144)</f>
        <v>0</v>
      </c>
      <c r="G139" s="11">
        <f>SUM(G140:G144)</f>
        <v>0</v>
      </c>
      <c r="H139" s="11"/>
      <c r="I139" s="15">
        <f t="shared" si="12"/>
        <v>0</v>
      </c>
      <c r="J139" s="15">
        <f>SUM(C139,D139,I139)</f>
        <v>50000</v>
      </c>
      <c r="K139" s="10"/>
      <c r="L139" s="37"/>
    </row>
    <row r="140" spans="1:12" s="32" customFormat="1" ht="12.75">
      <c r="A140" s="33">
        <v>423321</v>
      </c>
      <c r="B140" s="34" t="s">
        <v>114</v>
      </c>
      <c r="C140" s="12"/>
      <c r="D140" s="12"/>
      <c r="E140" s="12"/>
      <c r="F140" s="35"/>
      <c r="G140" s="35"/>
      <c r="H140" s="35"/>
      <c r="I140" s="36">
        <f t="shared" si="12"/>
        <v>0</v>
      </c>
      <c r="J140" s="36">
        <f t="shared" si="10"/>
        <v>0</v>
      </c>
      <c r="K140" s="10"/>
      <c r="L140" s="37"/>
    </row>
    <row r="141" spans="1:12" s="32" customFormat="1" ht="24">
      <c r="A141" s="33">
        <v>423322</v>
      </c>
      <c r="B141" s="34" t="s">
        <v>115</v>
      </c>
      <c r="C141" s="12"/>
      <c r="D141" s="12"/>
      <c r="E141" s="12"/>
      <c r="F141" s="35"/>
      <c r="G141" s="35"/>
      <c r="H141" s="35"/>
      <c r="I141" s="36">
        <f t="shared" si="12"/>
        <v>0</v>
      </c>
      <c r="J141" s="36">
        <f t="shared" si="10"/>
        <v>0</v>
      </c>
      <c r="K141" s="10"/>
      <c r="L141" s="37"/>
    </row>
    <row r="142" spans="1:12" s="32" customFormat="1" ht="24">
      <c r="A142" s="33">
        <v>423323</v>
      </c>
      <c r="B142" s="34" t="s">
        <v>116</v>
      </c>
      <c r="C142" s="12"/>
      <c r="D142" s="12"/>
      <c r="E142" s="12"/>
      <c r="F142" s="35"/>
      <c r="G142" s="35"/>
      <c r="H142" s="35"/>
      <c r="I142" s="36">
        <f t="shared" si="12"/>
        <v>0</v>
      </c>
      <c r="J142" s="36">
        <f t="shared" si="10"/>
        <v>0</v>
      </c>
      <c r="K142" s="8"/>
      <c r="L142" s="9"/>
    </row>
    <row r="143" spans="1:12" s="32" customFormat="1" ht="12.75">
      <c r="A143" s="33">
        <v>423391</v>
      </c>
      <c r="B143" s="34" t="s">
        <v>117</v>
      </c>
      <c r="C143" s="12"/>
      <c r="D143" s="12"/>
      <c r="E143" s="12"/>
      <c r="F143" s="35"/>
      <c r="G143" s="35"/>
      <c r="H143" s="35"/>
      <c r="I143" s="36">
        <f>SUM(E143:H143)</f>
        <v>0</v>
      </c>
      <c r="J143" s="36">
        <f>SUM(C143,D143,I143)</f>
        <v>0</v>
      </c>
      <c r="K143" s="8"/>
      <c r="L143" s="9"/>
    </row>
    <row r="144" spans="1:12" s="32" customFormat="1" ht="24">
      <c r="A144" s="33">
        <v>423399</v>
      </c>
      <c r="B144" s="34" t="s">
        <v>118</v>
      </c>
      <c r="C144" s="12"/>
      <c r="D144" s="12"/>
      <c r="E144" s="12"/>
      <c r="F144" s="35"/>
      <c r="G144" s="35"/>
      <c r="H144" s="35"/>
      <c r="I144" s="36">
        <f t="shared" si="12"/>
        <v>0</v>
      </c>
      <c r="J144" s="36"/>
      <c r="K144" s="10"/>
      <c r="L144" s="37"/>
    </row>
    <row r="145" spans="1:12" s="32" customFormat="1" ht="12.75">
      <c r="A145" s="29">
        <v>423400</v>
      </c>
      <c r="B145" s="30" t="s">
        <v>119</v>
      </c>
      <c r="C145" s="11">
        <v>150000</v>
      </c>
      <c r="D145" s="11">
        <v>0</v>
      </c>
      <c r="E145" s="11">
        <f>SUM(E146:E153)</f>
        <v>0</v>
      </c>
      <c r="F145" s="11">
        <f>SUM(F146:F153)</f>
        <v>0</v>
      </c>
      <c r="G145" s="11">
        <f>SUM(G146:G153)</f>
        <v>0</v>
      </c>
      <c r="H145" s="11"/>
      <c r="I145" s="15">
        <f t="shared" si="12"/>
        <v>0</v>
      </c>
      <c r="J145" s="15">
        <f>SUM(C145,D145,I145)</f>
        <v>150000</v>
      </c>
      <c r="K145" s="10"/>
      <c r="L145" s="37"/>
    </row>
    <row r="146" spans="1:12" s="32" customFormat="1" ht="12.75">
      <c r="A146" s="33">
        <v>423411</v>
      </c>
      <c r="B146" s="34" t="s">
        <v>120</v>
      </c>
      <c r="C146" s="12"/>
      <c r="D146" s="12"/>
      <c r="E146" s="12"/>
      <c r="F146" s="35"/>
      <c r="G146" s="35"/>
      <c r="H146" s="35"/>
      <c r="I146" s="36">
        <f t="shared" si="12"/>
        <v>0</v>
      </c>
      <c r="J146" s="36">
        <f t="shared" si="10"/>
        <v>0</v>
      </c>
      <c r="K146" s="10"/>
      <c r="L146" s="37"/>
    </row>
    <row r="147" spans="1:12" s="19" customFormat="1">
      <c r="A147" s="33">
        <v>423412</v>
      </c>
      <c r="B147" s="34" t="s">
        <v>121</v>
      </c>
      <c r="C147" s="12"/>
      <c r="D147" s="12"/>
      <c r="E147" s="12"/>
      <c r="F147" s="35"/>
      <c r="G147" s="35"/>
      <c r="H147" s="35"/>
      <c r="I147" s="36">
        <f t="shared" si="12"/>
        <v>0</v>
      </c>
      <c r="J147" s="36">
        <f t="shared" si="10"/>
        <v>0</v>
      </c>
      <c r="K147" s="10"/>
      <c r="L147" s="37"/>
    </row>
    <row r="148" spans="1:12" s="32" customFormat="1" ht="12.75">
      <c r="A148" s="33">
        <v>423413</v>
      </c>
      <c r="B148" s="34" t="s">
        <v>122</v>
      </c>
      <c r="C148" s="12"/>
      <c r="D148" s="12"/>
      <c r="E148" s="12"/>
      <c r="F148" s="35"/>
      <c r="G148" s="35"/>
      <c r="H148" s="35"/>
      <c r="I148" s="36">
        <f t="shared" si="12"/>
        <v>0</v>
      </c>
      <c r="J148" s="36">
        <f t="shared" si="10"/>
        <v>0</v>
      </c>
      <c r="K148" s="10"/>
      <c r="L148" s="37"/>
    </row>
    <row r="149" spans="1:12" s="32" customFormat="1" ht="12.75">
      <c r="A149" s="33">
        <v>423419</v>
      </c>
      <c r="B149" s="34" t="s">
        <v>123</v>
      </c>
      <c r="C149" s="12"/>
      <c r="D149" s="12"/>
      <c r="E149" s="12"/>
      <c r="F149" s="35"/>
      <c r="G149" s="35"/>
      <c r="H149" s="35"/>
      <c r="I149" s="36">
        <v>0</v>
      </c>
      <c r="J149" s="36">
        <v>0</v>
      </c>
      <c r="K149" s="10"/>
      <c r="L149" s="37"/>
    </row>
    <row r="150" spans="1:12" s="32" customFormat="1" ht="12.75">
      <c r="A150" s="33">
        <v>423421</v>
      </c>
      <c r="B150" s="34" t="s">
        <v>124</v>
      </c>
      <c r="C150" s="12"/>
      <c r="D150" s="12"/>
      <c r="E150" s="12"/>
      <c r="F150" s="35"/>
      <c r="G150" s="35"/>
      <c r="H150" s="35"/>
      <c r="I150" s="36">
        <v>0</v>
      </c>
      <c r="J150" s="36">
        <v>0</v>
      </c>
      <c r="K150" s="10"/>
      <c r="L150" s="37"/>
    </row>
    <row r="151" spans="1:12" s="32" customFormat="1" ht="12.75">
      <c r="A151" s="33">
        <v>423431</v>
      </c>
      <c r="B151" s="34" t="s">
        <v>125</v>
      </c>
      <c r="C151" s="12"/>
      <c r="D151" s="12"/>
      <c r="E151" s="12"/>
      <c r="F151" s="35"/>
      <c r="G151" s="35"/>
      <c r="H151" s="35"/>
      <c r="I151" s="36">
        <f t="shared" si="12"/>
        <v>0</v>
      </c>
      <c r="J151" s="36">
        <f t="shared" si="10"/>
        <v>0</v>
      </c>
      <c r="K151" s="10"/>
      <c r="L151" s="37"/>
    </row>
    <row r="152" spans="1:12" s="32" customFormat="1" ht="24">
      <c r="A152" s="33">
        <v>423432</v>
      </c>
      <c r="B152" s="34" t="s">
        <v>126</v>
      </c>
      <c r="C152" s="12"/>
      <c r="D152" s="12"/>
      <c r="E152" s="12"/>
      <c r="F152" s="35"/>
      <c r="G152" s="35"/>
      <c r="H152" s="35"/>
      <c r="I152" s="36">
        <f t="shared" si="12"/>
        <v>0</v>
      </c>
      <c r="J152" s="36">
        <f t="shared" si="10"/>
        <v>0</v>
      </c>
      <c r="K152" s="8"/>
      <c r="L152" s="9"/>
    </row>
    <row r="153" spans="1:12" s="32" customFormat="1" ht="24">
      <c r="A153" s="33">
        <v>423441</v>
      </c>
      <c r="B153" s="34" t="s">
        <v>127</v>
      </c>
      <c r="C153" s="12"/>
      <c r="D153" s="12"/>
      <c r="E153" s="12"/>
      <c r="F153" s="35"/>
      <c r="G153" s="35"/>
      <c r="H153" s="35"/>
      <c r="I153" s="36">
        <f t="shared" si="12"/>
        <v>0</v>
      </c>
      <c r="J153" s="36">
        <f t="shared" si="10"/>
        <v>0</v>
      </c>
      <c r="K153" s="10"/>
      <c r="L153" s="37"/>
    </row>
    <row r="154" spans="1:12" s="19" customFormat="1">
      <c r="A154" s="29">
        <v>423500</v>
      </c>
      <c r="B154" s="30" t="s">
        <v>128</v>
      </c>
      <c r="C154" s="11">
        <v>4209000</v>
      </c>
      <c r="D154" s="11">
        <v>0</v>
      </c>
      <c r="E154" s="11">
        <f>SUM(E155:E158)</f>
        <v>0</v>
      </c>
      <c r="F154" s="11">
        <f>SUM(F155:F158)</f>
        <v>0</v>
      </c>
      <c r="G154" s="11">
        <f>SUM(G155:G158)</f>
        <v>0</v>
      </c>
      <c r="H154" s="11"/>
      <c r="I154" s="15">
        <v>0</v>
      </c>
      <c r="J154" s="15">
        <v>4209000</v>
      </c>
      <c r="K154" s="10"/>
      <c r="L154" s="37"/>
    </row>
    <row r="155" spans="1:12" s="32" customFormat="1" ht="24">
      <c r="A155" s="33">
        <v>423521</v>
      </c>
      <c r="B155" s="34" t="s">
        <v>129</v>
      </c>
      <c r="C155" s="12"/>
      <c r="D155" s="12"/>
      <c r="E155" s="12"/>
      <c r="F155" s="35"/>
      <c r="G155" s="35"/>
      <c r="H155" s="35"/>
      <c r="I155" s="36">
        <f t="shared" si="12"/>
        <v>0</v>
      </c>
      <c r="J155" s="36">
        <f t="shared" si="10"/>
        <v>0</v>
      </c>
      <c r="K155" s="10"/>
      <c r="L155" s="37"/>
    </row>
    <row r="156" spans="1:12" s="19" customFormat="1">
      <c r="A156" s="33">
        <v>423541</v>
      </c>
      <c r="B156" s="34" t="s">
        <v>130</v>
      </c>
      <c r="C156" s="12"/>
      <c r="D156" s="12"/>
      <c r="E156" s="12"/>
      <c r="F156" s="35"/>
      <c r="G156" s="35"/>
      <c r="H156" s="35"/>
      <c r="I156" s="36">
        <f t="shared" si="12"/>
        <v>0</v>
      </c>
      <c r="J156" s="36">
        <f t="shared" si="10"/>
        <v>0</v>
      </c>
      <c r="K156" s="10"/>
      <c r="L156" s="37"/>
    </row>
    <row r="157" spans="1:12" s="32" customFormat="1" ht="24">
      <c r="A157" s="33">
        <v>423591</v>
      </c>
      <c r="B157" s="34" t="s">
        <v>131</v>
      </c>
      <c r="C157" s="12"/>
      <c r="D157" s="12"/>
      <c r="E157" s="12"/>
      <c r="F157" s="35"/>
      <c r="G157" s="35"/>
      <c r="H157" s="35"/>
      <c r="I157" s="36">
        <f t="shared" si="12"/>
        <v>0</v>
      </c>
      <c r="J157" s="36">
        <f t="shared" si="10"/>
        <v>0</v>
      </c>
      <c r="K157" s="8"/>
      <c r="L157" s="9"/>
    </row>
    <row r="158" spans="1:12" s="32" customFormat="1" ht="12.75">
      <c r="A158" s="33">
        <v>423599</v>
      </c>
      <c r="B158" s="34" t="s">
        <v>132</v>
      </c>
      <c r="C158" s="12"/>
      <c r="D158" s="12"/>
      <c r="E158" s="12"/>
      <c r="F158" s="35"/>
      <c r="G158" s="35"/>
      <c r="H158" s="35"/>
      <c r="I158" s="36">
        <f t="shared" si="12"/>
        <v>0</v>
      </c>
      <c r="J158" s="36">
        <f t="shared" si="10"/>
        <v>0</v>
      </c>
      <c r="K158" s="10"/>
      <c r="L158" s="37"/>
    </row>
    <row r="159" spans="1:12" s="19" customFormat="1" ht="24">
      <c r="A159" s="29">
        <v>423600</v>
      </c>
      <c r="B159" s="30" t="s">
        <v>133</v>
      </c>
      <c r="C159" s="11">
        <v>100000</v>
      </c>
      <c r="D159" s="11">
        <f t="shared" ref="D159:H159" si="16">SUM(D160)</f>
        <v>0</v>
      </c>
      <c r="E159" s="11">
        <f t="shared" si="16"/>
        <v>0</v>
      </c>
      <c r="F159" s="11">
        <f t="shared" si="16"/>
        <v>0</v>
      </c>
      <c r="G159" s="11">
        <f t="shared" si="16"/>
        <v>0</v>
      </c>
      <c r="H159" s="11">
        <f t="shared" si="16"/>
        <v>0</v>
      </c>
      <c r="I159" s="15">
        <f t="shared" si="12"/>
        <v>0</v>
      </c>
      <c r="J159" s="15">
        <f t="shared" si="10"/>
        <v>100000</v>
      </c>
      <c r="K159" s="8"/>
      <c r="L159" s="9"/>
    </row>
    <row r="160" spans="1:12" s="32" customFormat="1" ht="12.75">
      <c r="A160" s="33">
        <v>423621</v>
      </c>
      <c r="B160" s="34" t="s">
        <v>134</v>
      </c>
      <c r="C160" s="12"/>
      <c r="D160" s="12"/>
      <c r="E160" s="12"/>
      <c r="F160" s="35"/>
      <c r="G160" s="35"/>
      <c r="H160" s="35"/>
      <c r="I160" s="36">
        <f t="shared" si="12"/>
        <v>0</v>
      </c>
      <c r="J160" s="36">
        <f t="shared" si="10"/>
        <v>0</v>
      </c>
      <c r="K160" s="10"/>
      <c r="L160" s="37"/>
    </row>
    <row r="161" spans="1:12" s="19" customFormat="1">
      <c r="A161" s="29">
        <v>423700</v>
      </c>
      <c r="B161" s="30" t="s">
        <v>135</v>
      </c>
      <c r="C161" s="11">
        <v>110000</v>
      </c>
      <c r="D161" s="11">
        <v>0</v>
      </c>
      <c r="E161" s="11">
        <f>SUM(E162:E163)</f>
        <v>0</v>
      </c>
      <c r="F161" s="11">
        <f>SUM(F162:F163)</f>
        <v>0</v>
      </c>
      <c r="G161" s="11">
        <f>SUM(G162:G163)</f>
        <v>0</v>
      </c>
      <c r="H161" s="11"/>
      <c r="I161" s="15">
        <f t="shared" si="12"/>
        <v>0</v>
      </c>
      <c r="J161" s="15">
        <f t="shared" si="10"/>
        <v>110000</v>
      </c>
      <c r="K161" s="10"/>
      <c r="L161" s="37"/>
    </row>
    <row r="162" spans="1:12" s="19" customFormat="1">
      <c r="A162" s="33">
        <v>423711</v>
      </c>
      <c r="B162" s="34" t="s">
        <v>135</v>
      </c>
      <c r="C162" s="12"/>
      <c r="D162" s="12"/>
      <c r="E162" s="12"/>
      <c r="F162" s="35"/>
      <c r="G162" s="35"/>
      <c r="H162" s="35"/>
      <c r="I162" s="36">
        <f t="shared" si="12"/>
        <v>0</v>
      </c>
      <c r="J162" s="36">
        <f t="shared" si="10"/>
        <v>0</v>
      </c>
      <c r="K162" s="8"/>
      <c r="L162" s="9"/>
    </row>
    <row r="163" spans="1:12" s="32" customFormat="1" ht="12.75">
      <c r="A163" s="33">
        <v>423712</v>
      </c>
      <c r="B163" s="34" t="s">
        <v>136</v>
      </c>
      <c r="C163" s="12"/>
      <c r="D163" s="12"/>
      <c r="E163" s="12"/>
      <c r="F163" s="35"/>
      <c r="G163" s="35"/>
      <c r="H163" s="35"/>
      <c r="I163" s="36">
        <f t="shared" si="12"/>
        <v>0</v>
      </c>
      <c r="J163" s="36">
        <f t="shared" si="10"/>
        <v>0</v>
      </c>
      <c r="K163" s="10"/>
      <c r="L163" s="37"/>
    </row>
    <row r="164" spans="1:12" s="19" customFormat="1">
      <c r="A164" s="29">
        <v>423900</v>
      </c>
      <c r="B164" s="30" t="s">
        <v>137</v>
      </c>
      <c r="C164" s="11">
        <v>1928000</v>
      </c>
      <c r="D164" s="11">
        <v>0</v>
      </c>
      <c r="E164" s="11">
        <f>SUM(E165)</f>
        <v>0</v>
      </c>
      <c r="F164" s="11">
        <f>SUM(F165)</f>
        <v>0</v>
      </c>
      <c r="G164" s="11">
        <f>SUM(G165)</f>
        <v>0</v>
      </c>
      <c r="H164" s="11"/>
      <c r="I164" s="15">
        <f t="shared" si="12"/>
        <v>0</v>
      </c>
      <c r="J164" s="15">
        <v>1928000</v>
      </c>
      <c r="K164" s="8"/>
      <c r="L164" s="9"/>
    </row>
    <row r="165" spans="1:12" s="32" customFormat="1" ht="12.75">
      <c r="A165" s="33">
        <v>423911</v>
      </c>
      <c r="B165" s="34" t="s">
        <v>138</v>
      </c>
      <c r="C165" s="12"/>
      <c r="D165" s="12"/>
      <c r="E165" s="12"/>
      <c r="F165" s="35"/>
      <c r="G165" s="35"/>
      <c r="H165" s="35"/>
      <c r="I165" s="36">
        <f t="shared" si="12"/>
        <v>0</v>
      </c>
      <c r="J165" s="36">
        <f t="shared" si="10"/>
        <v>0</v>
      </c>
      <c r="K165" s="8"/>
      <c r="L165" s="9"/>
    </row>
    <row r="166" spans="1:12" s="32" customFormat="1" ht="12.75">
      <c r="A166" s="29">
        <v>424000</v>
      </c>
      <c r="B166" s="30" t="s">
        <v>30</v>
      </c>
      <c r="C166" s="11">
        <v>470000</v>
      </c>
      <c r="D166" s="11">
        <v>0</v>
      </c>
      <c r="E166" s="11">
        <f>SUM(E169+E171+E174)</f>
        <v>0</v>
      </c>
      <c r="F166" s="11">
        <f>SUM(F169+F171+F174)</f>
        <v>0</v>
      </c>
      <c r="G166" s="11">
        <f>SUM(G169+G171+G174)</f>
        <v>0</v>
      </c>
      <c r="H166" s="11"/>
      <c r="I166" s="15">
        <f t="shared" si="12"/>
        <v>0</v>
      </c>
      <c r="J166" s="15">
        <v>470000</v>
      </c>
      <c r="K166" s="10"/>
      <c r="L166" s="37"/>
    </row>
    <row r="167" spans="1:12" s="32" customFormat="1" ht="24">
      <c r="A167" s="29">
        <v>424200</v>
      </c>
      <c r="B167" s="30" t="s">
        <v>139</v>
      </c>
      <c r="C167" s="11">
        <v>470000</v>
      </c>
      <c r="D167" s="11"/>
      <c r="E167" s="11"/>
      <c r="F167" s="11"/>
      <c r="G167" s="11"/>
      <c r="H167" s="11"/>
      <c r="I167" s="15">
        <v>0</v>
      </c>
      <c r="J167" s="15">
        <v>470000</v>
      </c>
      <c r="K167" s="10"/>
      <c r="L167" s="37"/>
    </row>
    <row r="168" spans="1:12" s="48" customFormat="1" ht="12.75">
      <c r="A168" s="44">
        <v>424221</v>
      </c>
      <c r="B168" s="45" t="s">
        <v>140</v>
      </c>
      <c r="C168" s="13"/>
      <c r="D168" s="13"/>
      <c r="E168" s="13"/>
      <c r="F168" s="13"/>
      <c r="G168" s="13"/>
      <c r="H168" s="13"/>
      <c r="I168" s="46">
        <v>0</v>
      </c>
      <c r="J168" s="46"/>
      <c r="K168" s="13"/>
      <c r="L168" s="47"/>
    </row>
    <row r="169" spans="1:12" s="19" customFormat="1">
      <c r="A169" s="29">
        <v>424300</v>
      </c>
      <c r="B169" s="30" t="s">
        <v>141</v>
      </c>
      <c r="C169" s="11">
        <f t="shared" ref="C169:H169" si="17">SUM(C170)</f>
        <v>0</v>
      </c>
      <c r="D169" s="11">
        <f t="shared" si="17"/>
        <v>0</v>
      </c>
      <c r="E169" s="11">
        <f t="shared" si="17"/>
        <v>0</v>
      </c>
      <c r="F169" s="11">
        <f t="shared" si="17"/>
        <v>0</v>
      </c>
      <c r="G169" s="11">
        <f t="shared" si="17"/>
        <v>0</v>
      </c>
      <c r="H169" s="11">
        <f t="shared" si="17"/>
        <v>0</v>
      </c>
      <c r="I169" s="15">
        <f t="shared" si="12"/>
        <v>0</v>
      </c>
      <c r="J169" s="15">
        <f t="shared" si="10"/>
        <v>0</v>
      </c>
      <c r="K169" s="8"/>
      <c r="L169" s="9"/>
    </row>
    <row r="170" spans="1:12" s="32" customFormat="1" ht="12.75">
      <c r="A170" s="33">
        <v>424311</v>
      </c>
      <c r="B170" s="34" t="s">
        <v>142</v>
      </c>
      <c r="C170" s="12"/>
      <c r="D170" s="12"/>
      <c r="E170" s="12"/>
      <c r="F170" s="35"/>
      <c r="G170" s="35"/>
      <c r="H170" s="35"/>
      <c r="I170" s="36">
        <f t="shared" si="12"/>
        <v>0</v>
      </c>
      <c r="J170" s="36">
        <f t="shared" si="10"/>
        <v>0</v>
      </c>
      <c r="K170" s="10"/>
      <c r="L170" s="37"/>
    </row>
    <row r="171" spans="1:12" s="19" customFormat="1" ht="36">
      <c r="A171" s="29">
        <v>424600</v>
      </c>
      <c r="B171" s="30" t="s">
        <v>143</v>
      </c>
      <c r="C171" s="11">
        <f t="shared" ref="C171:H171" si="18">SUM(C172:C173)</f>
        <v>0</v>
      </c>
      <c r="D171" s="11">
        <f t="shared" si="18"/>
        <v>0</v>
      </c>
      <c r="E171" s="11">
        <f t="shared" si="18"/>
        <v>0</v>
      </c>
      <c r="F171" s="11">
        <f t="shared" si="18"/>
        <v>0</v>
      </c>
      <c r="G171" s="11">
        <f t="shared" si="18"/>
        <v>0</v>
      </c>
      <c r="H171" s="11">
        <f t="shared" si="18"/>
        <v>0</v>
      </c>
      <c r="I171" s="15">
        <f t="shared" si="12"/>
        <v>0</v>
      </c>
      <c r="J171" s="15">
        <f t="shared" si="10"/>
        <v>0</v>
      </c>
      <c r="K171" s="10"/>
      <c r="L171" s="37"/>
    </row>
    <row r="172" spans="1:12" s="19" customFormat="1" ht="24">
      <c r="A172" s="33">
        <v>424611</v>
      </c>
      <c r="B172" s="34" t="s">
        <v>144</v>
      </c>
      <c r="C172" s="12"/>
      <c r="D172" s="12"/>
      <c r="E172" s="12"/>
      <c r="F172" s="35"/>
      <c r="G172" s="35"/>
      <c r="H172" s="35"/>
      <c r="I172" s="36">
        <f t="shared" si="12"/>
        <v>0</v>
      </c>
      <c r="J172" s="36">
        <f t="shared" si="10"/>
        <v>0</v>
      </c>
      <c r="K172" s="8"/>
      <c r="L172" s="9"/>
    </row>
    <row r="173" spans="1:12" s="32" customFormat="1" ht="12.75">
      <c r="A173" s="33">
        <v>424631</v>
      </c>
      <c r="B173" s="34" t="s">
        <v>145</v>
      </c>
      <c r="C173" s="12"/>
      <c r="D173" s="12"/>
      <c r="E173" s="12"/>
      <c r="F173" s="35"/>
      <c r="G173" s="35"/>
      <c r="H173" s="35"/>
      <c r="I173" s="36">
        <f t="shared" si="12"/>
        <v>0</v>
      </c>
      <c r="J173" s="36">
        <f t="shared" si="10"/>
        <v>0</v>
      </c>
      <c r="K173" s="10"/>
      <c r="L173" s="37"/>
    </row>
    <row r="174" spans="1:12" s="32" customFormat="1" ht="24">
      <c r="A174" s="29">
        <v>424900</v>
      </c>
      <c r="B174" s="30" t="s">
        <v>146</v>
      </c>
      <c r="C174" s="11">
        <f t="shared" ref="C174:H174" si="19">SUM(C175)</f>
        <v>0</v>
      </c>
      <c r="D174" s="11">
        <f t="shared" si="19"/>
        <v>0</v>
      </c>
      <c r="E174" s="11">
        <f t="shared" si="19"/>
        <v>0</v>
      </c>
      <c r="F174" s="11">
        <f t="shared" si="19"/>
        <v>0</v>
      </c>
      <c r="G174" s="11">
        <f t="shared" si="19"/>
        <v>0</v>
      </c>
      <c r="H174" s="11">
        <f t="shared" si="19"/>
        <v>0</v>
      </c>
      <c r="I174" s="15">
        <f t="shared" si="12"/>
        <v>0</v>
      </c>
      <c r="J174" s="15">
        <f t="shared" si="10"/>
        <v>0</v>
      </c>
      <c r="K174" s="8"/>
      <c r="L174" s="9"/>
    </row>
    <row r="175" spans="1:12" s="32" customFormat="1" ht="12.75">
      <c r="A175" s="33">
        <v>424911</v>
      </c>
      <c r="B175" s="34" t="s">
        <v>146</v>
      </c>
      <c r="C175" s="12"/>
      <c r="D175" s="12"/>
      <c r="E175" s="12"/>
      <c r="F175" s="35"/>
      <c r="G175" s="35"/>
      <c r="H175" s="35"/>
      <c r="I175" s="36">
        <f t="shared" si="12"/>
        <v>0</v>
      </c>
      <c r="J175" s="36">
        <f t="shared" si="10"/>
        <v>0</v>
      </c>
      <c r="K175" s="8"/>
      <c r="L175" s="9"/>
    </row>
    <row r="176" spans="1:12" s="32" customFormat="1" ht="12.75">
      <c r="A176" s="29">
        <v>425000</v>
      </c>
      <c r="B176" s="30" t="s">
        <v>31</v>
      </c>
      <c r="C176" s="11">
        <v>250000</v>
      </c>
      <c r="D176" s="11">
        <f>SUM(D177+D186)</f>
        <v>0</v>
      </c>
      <c r="E176" s="11">
        <f>SUM(E177+E186)</f>
        <v>0</v>
      </c>
      <c r="F176" s="11">
        <f>SUM(F177+F186)</f>
        <v>0</v>
      </c>
      <c r="G176" s="11">
        <f>SUM(G177+G186)</f>
        <v>0</v>
      </c>
      <c r="H176" s="11">
        <f>SUM(H177+H186)</f>
        <v>0</v>
      </c>
      <c r="I176" s="15">
        <f t="shared" si="12"/>
        <v>0</v>
      </c>
      <c r="J176" s="15">
        <v>250000</v>
      </c>
      <c r="K176" s="10"/>
      <c r="L176" s="37"/>
    </row>
    <row r="177" spans="1:12" s="32" customFormat="1" ht="24">
      <c r="A177" s="29">
        <v>425100</v>
      </c>
      <c r="B177" s="30" t="s">
        <v>147</v>
      </c>
      <c r="C177" s="11">
        <v>100000</v>
      </c>
      <c r="D177" s="11"/>
      <c r="E177" s="11">
        <f>SUM(E178:E185)</f>
        <v>0</v>
      </c>
      <c r="F177" s="11">
        <f>SUM(F178:F185)</f>
        <v>0</v>
      </c>
      <c r="G177" s="11">
        <f>SUM(G178:G185)</f>
        <v>0</v>
      </c>
      <c r="H177" s="11"/>
      <c r="I177" s="15">
        <f t="shared" si="12"/>
        <v>0</v>
      </c>
      <c r="J177" s="15">
        <v>100000</v>
      </c>
      <c r="K177" s="10"/>
      <c r="L177" s="37"/>
    </row>
    <row r="178" spans="1:12" s="32" customFormat="1" ht="12.75">
      <c r="A178" s="33">
        <v>425111</v>
      </c>
      <c r="B178" s="34" t="s">
        <v>148</v>
      </c>
      <c r="C178" s="12"/>
      <c r="D178" s="12"/>
      <c r="E178" s="12"/>
      <c r="F178" s="35"/>
      <c r="G178" s="35"/>
      <c r="H178" s="35"/>
      <c r="I178" s="36">
        <f t="shared" si="12"/>
        <v>0</v>
      </c>
      <c r="J178" s="36">
        <f t="shared" ref="J178:J242" si="20">SUM(C178,D178,I178)</f>
        <v>0</v>
      </c>
      <c r="K178" s="10"/>
      <c r="L178" s="37"/>
    </row>
    <row r="179" spans="1:12" s="32" customFormat="1" ht="12.75">
      <c r="A179" s="33">
        <v>425112</v>
      </c>
      <c r="B179" s="34" t="s">
        <v>149</v>
      </c>
      <c r="C179" s="12"/>
      <c r="D179" s="12"/>
      <c r="E179" s="12"/>
      <c r="F179" s="35"/>
      <c r="G179" s="35"/>
      <c r="H179" s="35"/>
      <c r="I179" s="36">
        <f t="shared" si="12"/>
        <v>0</v>
      </c>
      <c r="J179" s="36">
        <f t="shared" si="20"/>
        <v>0</v>
      </c>
      <c r="K179" s="10"/>
      <c r="L179" s="37"/>
    </row>
    <row r="180" spans="1:12" s="19" customFormat="1">
      <c r="A180" s="33">
        <v>425113</v>
      </c>
      <c r="B180" s="34" t="s">
        <v>150</v>
      </c>
      <c r="C180" s="12"/>
      <c r="D180" s="12"/>
      <c r="E180" s="12"/>
      <c r="F180" s="35"/>
      <c r="G180" s="35"/>
      <c r="H180" s="35"/>
      <c r="I180" s="36">
        <f t="shared" si="12"/>
        <v>0</v>
      </c>
      <c r="J180" s="36">
        <f t="shared" si="20"/>
        <v>0</v>
      </c>
      <c r="K180" s="10"/>
      <c r="L180" s="37"/>
    </row>
    <row r="181" spans="1:12" s="32" customFormat="1" ht="12.75">
      <c r="A181" s="33">
        <v>425114</v>
      </c>
      <c r="B181" s="34" t="s">
        <v>151</v>
      </c>
      <c r="C181" s="12"/>
      <c r="D181" s="12"/>
      <c r="E181" s="12"/>
      <c r="F181" s="35"/>
      <c r="G181" s="35"/>
      <c r="H181" s="35"/>
      <c r="I181" s="36">
        <f t="shared" si="12"/>
        <v>0</v>
      </c>
      <c r="J181" s="36">
        <f t="shared" si="20"/>
        <v>0</v>
      </c>
      <c r="K181" s="10"/>
      <c r="L181" s="37"/>
    </row>
    <row r="182" spans="1:12" s="32" customFormat="1" ht="12.75">
      <c r="A182" s="33">
        <v>425115</v>
      </c>
      <c r="B182" s="34" t="s">
        <v>152</v>
      </c>
      <c r="C182" s="12"/>
      <c r="D182" s="12"/>
      <c r="E182" s="12"/>
      <c r="F182" s="35"/>
      <c r="G182" s="35"/>
      <c r="H182" s="35"/>
      <c r="I182" s="36">
        <v>0</v>
      </c>
      <c r="J182" s="36">
        <v>0</v>
      </c>
      <c r="K182" s="10"/>
      <c r="L182" s="37"/>
    </row>
    <row r="183" spans="1:12" s="32" customFormat="1" ht="12.75">
      <c r="A183" s="33">
        <v>425116</v>
      </c>
      <c r="B183" s="34" t="s">
        <v>153</v>
      </c>
      <c r="C183" s="12"/>
      <c r="D183" s="12"/>
      <c r="E183" s="12"/>
      <c r="F183" s="35"/>
      <c r="G183" s="35"/>
      <c r="H183" s="35"/>
      <c r="I183" s="36">
        <f t="shared" si="12"/>
        <v>0</v>
      </c>
      <c r="J183" s="36">
        <f t="shared" si="20"/>
        <v>0</v>
      </c>
      <c r="K183" s="10"/>
      <c r="L183" s="37"/>
    </row>
    <row r="184" spans="1:12" s="32" customFormat="1" ht="12.75">
      <c r="A184" s="33">
        <v>425117</v>
      </c>
      <c r="B184" s="34" t="s">
        <v>154</v>
      </c>
      <c r="C184" s="12"/>
      <c r="D184" s="12"/>
      <c r="E184" s="12"/>
      <c r="F184" s="35"/>
      <c r="G184" s="35"/>
      <c r="H184" s="35"/>
      <c r="I184" s="36">
        <f t="shared" si="12"/>
        <v>0</v>
      </c>
      <c r="J184" s="36">
        <f t="shared" si="20"/>
        <v>0</v>
      </c>
      <c r="K184" s="8"/>
      <c r="L184" s="9"/>
    </row>
    <row r="185" spans="1:12" s="32" customFormat="1" ht="24">
      <c r="A185" s="33">
        <v>425119</v>
      </c>
      <c r="B185" s="34" t="s">
        <v>155</v>
      </c>
      <c r="C185" s="12"/>
      <c r="D185" s="12"/>
      <c r="E185" s="12"/>
      <c r="F185" s="35"/>
      <c r="G185" s="35"/>
      <c r="H185" s="35"/>
      <c r="I185" s="36">
        <f t="shared" ref="I185:I255" si="21">SUM(E185:H185)</f>
        <v>0</v>
      </c>
      <c r="J185" s="36">
        <f t="shared" si="20"/>
        <v>0</v>
      </c>
      <c r="K185" s="10"/>
      <c r="L185" s="37"/>
    </row>
    <row r="186" spans="1:12" s="32" customFormat="1" ht="24">
      <c r="A186" s="29">
        <v>425200</v>
      </c>
      <c r="B186" s="30" t="s">
        <v>156</v>
      </c>
      <c r="C186" s="11">
        <v>150000</v>
      </c>
      <c r="D186" s="11">
        <v>0</v>
      </c>
      <c r="E186" s="11">
        <f>SUM(E187:E195)</f>
        <v>0</v>
      </c>
      <c r="F186" s="11">
        <f>SUM(F187:F195)</f>
        <v>0</v>
      </c>
      <c r="G186" s="11">
        <f>SUM(G187:G195)</f>
        <v>0</v>
      </c>
      <c r="H186" s="11"/>
      <c r="I186" s="15">
        <f t="shared" si="21"/>
        <v>0</v>
      </c>
      <c r="J186" s="15">
        <f t="shared" si="20"/>
        <v>150000</v>
      </c>
      <c r="K186" s="10"/>
      <c r="L186" s="37"/>
    </row>
    <row r="187" spans="1:12" s="32" customFormat="1" ht="12.75">
      <c r="A187" s="33">
        <v>425211</v>
      </c>
      <c r="B187" s="34" t="s">
        <v>157</v>
      </c>
      <c r="C187" s="12"/>
      <c r="D187" s="12"/>
      <c r="E187" s="12"/>
      <c r="F187" s="35"/>
      <c r="G187" s="35"/>
      <c r="H187" s="35"/>
      <c r="I187" s="36">
        <f t="shared" si="21"/>
        <v>0</v>
      </c>
      <c r="J187" s="36">
        <f t="shared" si="20"/>
        <v>0</v>
      </c>
      <c r="K187" s="10"/>
      <c r="L187" s="37"/>
    </row>
    <row r="188" spans="1:12" s="32" customFormat="1" ht="24">
      <c r="A188" s="33">
        <v>425212</v>
      </c>
      <c r="B188" s="34" t="s">
        <v>158</v>
      </c>
      <c r="C188" s="12"/>
      <c r="D188" s="12"/>
      <c r="E188" s="12"/>
      <c r="F188" s="35"/>
      <c r="G188" s="35"/>
      <c r="H188" s="35"/>
      <c r="I188" s="36">
        <f t="shared" si="21"/>
        <v>0</v>
      </c>
      <c r="J188" s="36">
        <f t="shared" si="20"/>
        <v>0</v>
      </c>
      <c r="K188" s="10"/>
      <c r="L188" s="37"/>
    </row>
    <row r="189" spans="1:12" s="32" customFormat="1" ht="12.75">
      <c r="A189" s="33">
        <v>425213</v>
      </c>
      <c r="B189" s="34" t="s">
        <v>159</v>
      </c>
      <c r="C189" s="12"/>
      <c r="D189" s="12"/>
      <c r="E189" s="12"/>
      <c r="F189" s="35"/>
      <c r="G189" s="35"/>
      <c r="H189" s="35"/>
      <c r="I189" s="36">
        <f t="shared" si="21"/>
        <v>0</v>
      </c>
      <c r="J189" s="36">
        <f t="shared" si="20"/>
        <v>0</v>
      </c>
      <c r="K189" s="10"/>
      <c r="L189" s="37"/>
    </row>
    <row r="190" spans="1:12" s="32" customFormat="1" ht="12.75">
      <c r="A190" s="33">
        <v>425221</v>
      </c>
      <c r="B190" s="34" t="s">
        <v>160</v>
      </c>
      <c r="C190" s="12"/>
      <c r="D190" s="12"/>
      <c r="E190" s="12"/>
      <c r="F190" s="35"/>
      <c r="G190" s="35"/>
      <c r="H190" s="35"/>
      <c r="I190" s="36">
        <f t="shared" si="21"/>
        <v>0</v>
      </c>
      <c r="J190" s="36">
        <f t="shared" si="20"/>
        <v>0</v>
      </c>
      <c r="K190" s="10"/>
      <c r="L190" s="37"/>
    </row>
    <row r="191" spans="1:12" s="19" customFormat="1">
      <c r="A191" s="33">
        <v>425222</v>
      </c>
      <c r="B191" s="34" t="s">
        <v>161</v>
      </c>
      <c r="C191" s="12"/>
      <c r="D191" s="12"/>
      <c r="E191" s="12"/>
      <c r="F191" s="35"/>
      <c r="G191" s="35"/>
      <c r="H191" s="35"/>
      <c r="I191" s="36">
        <f t="shared" si="21"/>
        <v>0</v>
      </c>
      <c r="J191" s="36">
        <f t="shared" si="20"/>
        <v>0</v>
      </c>
      <c r="K191" s="10"/>
      <c r="L191" s="37"/>
    </row>
    <row r="192" spans="1:12" s="19" customFormat="1">
      <c r="A192" s="33">
        <v>425223</v>
      </c>
      <c r="B192" s="34" t="s">
        <v>162</v>
      </c>
      <c r="C192" s="12"/>
      <c r="D192" s="12"/>
      <c r="E192" s="12"/>
      <c r="F192" s="35"/>
      <c r="G192" s="35"/>
      <c r="H192" s="35"/>
      <c r="I192" s="36">
        <f t="shared" si="21"/>
        <v>0</v>
      </c>
      <c r="J192" s="36">
        <f t="shared" si="20"/>
        <v>0</v>
      </c>
      <c r="K192" s="10"/>
      <c r="L192" s="37"/>
    </row>
    <row r="193" spans="1:12" s="32" customFormat="1" ht="12.75">
      <c r="A193" s="33">
        <v>425225</v>
      </c>
      <c r="B193" s="34" t="s">
        <v>163</v>
      </c>
      <c r="C193" s="12"/>
      <c r="D193" s="12"/>
      <c r="E193" s="12"/>
      <c r="F193" s="35"/>
      <c r="G193" s="35"/>
      <c r="H193" s="35"/>
      <c r="I193" s="36">
        <f t="shared" si="21"/>
        <v>0</v>
      </c>
      <c r="J193" s="36">
        <f t="shared" si="20"/>
        <v>0</v>
      </c>
      <c r="K193" s="10"/>
      <c r="L193" s="37"/>
    </row>
    <row r="194" spans="1:12" s="32" customFormat="1" ht="12.75">
      <c r="A194" s="33">
        <v>425226</v>
      </c>
      <c r="B194" s="34" t="s">
        <v>164</v>
      </c>
      <c r="C194" s="12"/>
      <c r="D194" s="12"/>
      <c r="E194" s="12"/>
      <c r="F194" s="35"/>
      <c r="G194" s="35"/>
      <c r="H194" s="35"/>
      <c r="I194" s="36">
        <f t="shared" si="21"/>
        <v>0</v>
      </c>
      <c r="J194" s="36">
        <f t="shared" si="20"/>
        <v>0</v>
      </c>
      <c r="K194" s="8"/>
      <c r="L194" s="9"/>
    </row>
    <row r="195" spans="1:12" s="32" customFormat="1" ht="24">
      <c r="A195" s="33">
        <v>425229</v>
      </c>
      <c r="B195" s="34" t="s">
        <v>165</v>
      </c>
      <c r="C195" s="12"/>
      <c r="D195" s="12"/>
      <c r="E195" s="12"/>
      <c r="F195" s="35"/>
      <c r="G195" s="35"/>
      <c r="H195" s="35"/>
      <c r="I195" s="36">
        <f t="shared" si="21"/>
        <v>0</v>
      </c>
      <c r="J195" s="36">
        <f t="shared" si="20"/>
        <v>0</v>
      </c>
      <c r="K195" s="8"/>
      <c r="L195" s="9"/>
    </row>
    <row r="196" spans="1:12" s="32" customFormat="1" ht="24">
      <c r="A196" s="33">
        <v>425281</v>
      </c>
      <c r="B196" s="34" t="s">
        <v>166</v>
      </c>
      <c r="C196" s="12"/>
      <c r="D196" s="12"/>
      <c r="E196" s="12"/>
      <c r="F196" s="35"/>
      <c r="G196" s="35"/>
      <c r="H196" s="35"/>
      <c r="I196" s="36">
        <v>0</v>
      </c>
      <c r="J196" s="36"/>
      <c r="K196" s="8"/>
      <c r="L196" s="9"/>
    </row>
    <row r="197" spans="1:12" s="32" customFormat="1" ht="12.75">
      <c r="A197" s="29">
        <v>426000</v>
      </c>
      <c r="B197" s="30" t="s">
        <v>32</v>
      </c>
      <c r="C197" s="11">
        <v>380000</v>
      </c>
      <c r="D197" s="11">
        <f>SUM(D198+D205+D209+D214)</f>
        <v>0</v>
      </c>
      <c r="E197" s="11">
        <f>SUM(E198+E205+E209+E214)</f>
        <v>0</v>
      </c>
      <c r="F197" s="11">
        <f>SUM(F198+F205+F209+F214)</f>
        <v>0</v>
      </c>
      <c r="G197" s="11">
        <f>SUM(G198+G205+G209+G214)</f>
        <v>0</v>
      </c>
      <c r="H197" s="11"/>
      <c r="I197" s="15">
        <f t="shared" si="21"/>
        <v>0</v>
      </c>
      <c r="J197" s="15">
        <v>380000</v>
      </c>
      <c r="K197" s="10"/>
      <c r="L197" s="37"/>
    </row>
    <row r="198" spans="1:12" s="32" customFormat="1" ht="12.75">
      <c r="A198" s="29">
        <v>426100</v>
      </c>
      <c r="B198" s="30" t="s">
        <v>167</v>
      </c>
      <c r="C198" s="11">
        <v>90000</v>
      </c>
      <c r="D198" s="11">
        <v>0</v>
      </c>
      <c r="E198" s="11">
        <f>SUM(E199:E203)</f>
        <v>0</v>
      </c>
      <c r="F198" s="11">
        <f>SUM(F199:F203)</f>
        <v>0</v>
      </c>
      <c r="G198" s="11">
        <f>SUM(G199:G203)</f>
        <v>0</v>
      </c>
      <c r="H198" s="11"/>
      <c r="I198" s="15">
        <f t="shared" si="21"/>
        <v>0</v>
      </c>
      <c r="J198" s="15">
        <f t="shared" si="20"/>
        <v>90000</v>
      </c>
      <c r="K198" s="10"/>
      <c r="L198" s="37"/>
    </row>
    <row r="199" spans="1:12" s="19" customFormat="1">
      <c r="A199" s="33">
        <v>426111</v>
      </c>
      <c r="B199" s="34" t="s">
        <v>168</v>
      </c>
      <c r="C199" s="12"/>
      <c r="D199" s="12"/>
      <c r="E199" s="12"/>
      <c r="F199" s="35"/>
      <c r="G199" s="35"/>
      <c r="H199" s="35"/>
      <c r="I199" s="36">
        <f t="shared" si="21"/>
        <v>0</v>
      </c>
      <c r="J199" s="36">
        <f t="shared" si="20"/>
        <v>0</v>
      </c>
      <c r="K199" s="10"/>
      <c r="L199" s="37"/>
    </row>
    <row r="200" spans="1:12" s="32" customFormat="1" ht="12.75">
      <c r="A200" s="33">
        <v>426121</v>
      </c>
      <c r="B200" s="34" t="s">
        <v>169</v>
      </c>
      <c r="C200" s="12"/>
      <c r="D200" s="12"/>
      <c r="E200" s="12"/>
      <c r="F200" s="35"/>
      <c r="G200" s="35"/>
      <c r="H200" s="35"/>
      <c r="I200" s="36">
        <f t="shared" si="21"/>
        <v>0</v>
      </c>
      <c r="J200" s="36">
        <f t="shared" si="20"/>
        <v>0</v>
      </c>
      <c r="K200" s="10"/>
      <c r="L200" s="37"/>
    </row>
    <row r="201" spans="1:12" s="32" customFormat="1" ht="12.75">
      <c r="A201" s="33">
        <v>426123</v>
      </c>
      <c r="B201" s="34" t="s">
        <v>170</v>
      </c>
      <c r="C201" s="12"/>
      <c r="D201" s="12"/>
      <c r="E201" s="12"/>
      <c r="F201" s="35"/>
      <c r="G201" s="35"/>
      <c r="H201" s="35"/>
      <c r="I201" s="36">
        <f t="shared" si="21"/>
        <v>0</v>
      </c>
      <c r="J201" s="36">
        <f t="shared" si="20"/>
        <v>0</v>
      </c>
      <c r="K201" s="10"/>
      <c r="L201" s="37"/>
    </row>
    <row r="202" spans="1:12" s="32" customFormat="1" ht="12.75">
      <c r="A202" s="33">
        <v>426124</v>
      </c>
      <c r="B202" s="34" t="s">
        <v>171</v>
      </c>
      <c r="C202" s="12"/>
      <c r="D202" s="12"/>
      <c r="E202" s="12"/>
      <c r="F202" s="35"/>
      <c r="G202" s="35"/>
      <c r="H202" s="35"/>
      <c r="I202" s="36">
        <f t="shared" si="21"/>
        <v>0</v>
      </c>
      <c r="J202" s="36">
        <f t="shared" si="20"/>
        <v>0</v>
      </c>
      <c r="K202" s="8"/>
      <c r="L202" s="9"/>
    </row>
    <row r="203" spans="1:12" s="32" customFormat="1" ht="12.75">
      <c r="A203" s="33">
        <v>426131</v>
      </c>
      <c r="B203" s="34" t="s">
        <v>172</v>
      </c>
      <c r="C203" s="12"/>
      <c r="D203" s="12"/>
      <c r="E203" s="12"/>
      <c r="F203" s="35"/>
      <c r="G203" s="35"/>
      <c r="H203" s="35"/>
      <c r="I203" s="36">
        <f t="shared" si="21"/>
        <v>0</v>
      </c>
      <c r="J203" s="36">
        <f t="shared" si="20"/>
        <v>0</v>
      </c>
      <c r="K203" s="10"/>
      <c r="L203" s="37"/>
    </row>
    <row r="204" spans="1:12" s="32" customFormat="1" ht="24">
      <c r="A204" s="33">
        <v>426191</v>
      </c>
      <c r="B204" s="34" t="s">
        <v>173</v>
      </c>
      <c r="C204" s="12"/>
      <c r="D204" s="12"/>
      <c r="E204" s="12"/>
      <c r="F204" s="35"/>
      <c r="G204" s="35"/>
      <c r="H204" s="35"/>
      <c r="I204" s="36">
        <v>0</v>
      </c>
      <c r="J204" s="36">
        <v>0</v>
      </c>
      <c r="K204" s="10"/>
      <c r="L204" s="37"/>
    </row>
    <row r="205" spans="1:12" s="19" customFormat="1" ht="24">
      <c r="A205" s="29">
        <v>426300</v>
      </c>
      <c r="B205" s="30" t="s">
        <v>174</v>
      </c>
      <c r="C205" s="11">
        <v>150000</v>
      </c>
      <c r="D205" s="11">
        <f>SUM(D206:D206)</f>
        <v>0</v>
      </c>
      <c r="E205" s="11">
        <f>SUM(E206:E206)</f>
        <v>0</v>
      </c>
      <c r="F205" s="11">
        <f>SUM(F206:F206)</f>
        <v>0</v>
      </c>
      <c r="G205" s="11">
        <f>SUM(G206:G206)</f>
        <v>0</v>
      </c>
      <c r="H205" s="11"/>
      <c r="I205" s="15">
        <v>0</v>
      </c>
      <c r="J205" s="15">
        <f t="shared" si="20"/>
        <v>150000</v>
      </c>
      <c r="K205" s="10"/>
      <c r="L205" s="37"/>
    </row>
    <row r="206" spans="1:12" s="32" customFormat="1" ht="24">
      <c r="A206" s="33">
        <v>426311</v>
      </c>
      <c r="B206" s="34" t="s">
        <v>175</v>
      </c>
      <c r="C206" s="12"/>
      <c r="D206" s="12"/>
      <c r="E206" s="12"/>
      <c r="F206" s="35"/>
      <c r="G206" s="35"/>
      <c r="H206" s="35"/>
      <c r="I206" s="36">
        <f t="shared" si="21"/>
        <v>0</v>
      </c>
      <c r="J206" s="36">
        <f t="shared" si="20"/>
        <v>0</v>
      </c>
      <c r="K206" s="10"/>
      <c r="L206" s="37"/>
    </row>
    <row r="207" spans="1:12" s="32" customFormat="1" ht="24">
      <c r="A207" s="29">
        <v>426600</v>
      </c>
      <c r="B207" s="30" t="s">
        <v>176</v>
      </c>
      <c r="C207" s="11">
        <v>50000</v>
      </c>
      <c r="D207" s="11">
        <f>SUM(D208)</f>
        <v>0</v>
      </c>
      <c r="E207" s="11">
        <f>SUM(E208)</f>
        <v>0</v>
      </c>
      <c r="F207" s="11">
        <f>SUM(F208)</f>
        <v>0</v>
      </c>
      <c r="G207" s="11">
        <f>SUM(G208)</f>
        <v>0</v>
      </c>
      <c r="H207" s="11"/>
      <c r="I207" s="15">
        <f>SUM(E207:H207)</f>
        <v>0</v>
      </c>
      <c r="J207" s="15">
        <f>SUM(C207,D207,I207)</f>
        <v>50000</v>
      </c>
      <c r="K207" s="8"/>
      <c r="L207" s="9"/>
    </row>
    <row r="208" spans="1:12" s="32" customFormat="1" ht="12.75">
      <c r="A208" s="33">
        <v>426621</v>
      </c>
      <c r="B208" s="34" t="s">
        <v>177</v>
      </c>
      <c r="C208" s="12"/>
      <c r="D208" s="12"/>
      <c r="E208" s="12"/>
      <c r="F208" s="35"/>
      <c r="G208" s="35"/>
      <c r="H208" s="35"/>
      <c r="I208" s="36">
        <f>SUM(E208:H208)</f>
        <v>0</v>
      </c>
      <c r="J208" s="36">
        <f>SUM(C208,D208,I208)</f>
        <v>0</v>
      </c>
      <c r="K208" s="8"/>
      <c r="L208" s="9"/>
    </row>
    <row r="209" spans="1:12" s="19" customFormat="1" ht="24">
      <c r="A209" s="29">
        <v>426800</v>
      </c>
      <c r="B209" s="30" t="s">
        <v>178</v>
      </c>
      <c r="C209" s="11">
        <v>60000</v>
      </c>
      <c r="D209" s="11">
        <f>SUM(D210:D213)</f>
        <v>0</v>
      </c>
      <c r="E209" s="11">
        <f>SUM(E210:E213)</f>
        <v>0</v>
      </c>
      <c r="F209" s="11">
        <f>SUM(F210:F213)</f>
        <v>0</v>
      </c>
      <c r="G209" s="11">
        <f>SUM(G210:G213)</f>
        <v>0</v>
      </c>
      <c r="H209" s="11"/>
      <c r="I209" s="15">
        <f t="shared" si="21"/>
        <v>0</v>
      </c>
      <c r="J209" s="15">
        <f t="shared" si="20"/>
        <v>60000</v>
      </c>
      <c r="K209" s="10"/>
      <c r="L209" s="37"/>
    </row>
    <row r="210" spans="1:12" s="19" customFormat="1">
      <c r="A210" s="33">
        <v>426811</v>
      </c>
      <c r="B210" s="34" t="s">
        <v>179</v>
      </c>
      <c r="C210" s="12"/>
      <c r="D210" s="12"/>
      <c r="E210" s="12"/>
      <c r="F210" s="35"/>
      <c r="G210" s="35"/>
      <c r="H210" s="35"/>
      <c r="I210" s="36">
        <f t="shared" si="21"/>
        <v>0</v>
      </c>
      <c r="J210" s="36">
        <f t="shared" si="20"/>
        <v>0</v>
      </c>
      <c r="K210" s="10"/>
      <c r="L210" s="37"/>
    </row>
    <row r="211" spans="1:12" s="19" customFormat="1">
      <c r="A211" s="33">
        <v>426812</v>
      </c>
      <c r="B211" s="34" t="s">
        <v>180</v>
      </c>
      <c r="C211" s="12"/>
      <c r="D211" s="12"/>
      <c r="E211" s="12"/>
      <c r="F211" s="35"/>
      <c r="G211" s="35"/>
      <c r="H211" s="35"/>
      <c r="I211" s="36">
        <f t="shared" si="21"/>
        <v>0</v>
      </c>
      <c r="J211" s="36">
        <f t="shared" si="20"/>
        <v>0</v>
      </c>
      <c r="K211" s="8"/>
      <c r="L211" s="9"/>
    </row>
    <row r="212" spans="1:12" s="19" customFormat="1" ht="24">
      <c r="A212" s="33">
        <v>426819</v>
      </c>
      <c r="B212" s="34" t="s">
        <v>181</v>
      </c>
      <c r="C212" s="12"/>
      <c r="D212" s="12"/>
      <c r="E212" s="12"/>
      <c r="F212" s="35"/>
      <c r="G212" s="35"/>
      <c r="H212" s="35"/>
      <c r="I212" s="36">
        <v>0</v>
      </c>
      <c r="J212" s="36">
        <v>0</v>
      </c>
      <c r="K212" s="8"/>
      <c r="L212" s="9"/>
    </row>
    <row r="213" spans="1:12" s="19" customFormat="1">
      <c r="A213" s="33">
        <v>426821</v>
      </c>
      <c r="B213" s="34" t="s">
        <v>182</v>
      </c>
      <c r="C213" s="12"/>
      <c r="D213" s="12"/>
      <c r="E213" s="12"/>
      <c r="F213" s="35"/>
      <c r="G213" s="35"/>
      <c r="H213" s="35"/>
      <c r="I213" s="36">
        <f t="shared" si="21"/>
        <v>0</v>
      </c>
      <c r="J213" s="36">
        <f t="shared" si="20"/>
        <v>0</v>
      </c>
      <c r="K213" s="10"/>
      <c r="L213" s="9"/>
    </row>
    <row r="214" spans="1:12" s="32" customFormat="1" ht="24">
      <c r="A214" s="29">
        <v>426900</v>
      </c>
      <c r="B214" s="30" t="s">
        <v>183</v>
      </c>
      <c r="C214" s="11">
        <v>30000</v>
      </c>
      <c r="D214" s="11">
        <v>0</v>
      </c>
      <c r="E214" s="11">
        <f>SUM(E215)</f>
        <v>0</v>
      </c>
      <c r="F214" s="11">
        <f>SUM(F215)</f>
        <v>0</v>
      </c>
      <c r="G214" s="11">
        <f>SUM(G215)</f>
        <v>0</v>
      </c>
      <c r="H214" s="11"/>
      <c r="I214" s="15"/>
      <c r="J214" s="15">
        <v>30000</v>
      </c>
      <c r="K214" s="8"/>
      <c r="L214" s="9"/>
    </row>
    <row r="215" spans="1:12" s="32" customFormat="1" ht="12.75">
      <c r="A215" s="33">
        <v>426910</v>
      </c>
      <c r="B215" s="34" t="s">
        <v>183</v>
      </c>
      <c r="C215" s="12"/>
      <c r="D215" s="12"/>
      <c r="E215" s="12"/>
      <c r="F215" s="35"/>
      <c r="G215" s="35"/>
      <c r="H215" s="35"/>
      <c r="I215" s="36">
        <f t="shared" si="21"/>
        <v>0</v>
      </c>
      <c r="J215" s="36">
        <f t="shared" si="20"/>
        <v>0</v>
      </c>
      <c r="K215" s="8"/>
      <c r="L215" s="9"/>
    </row>
    <row r="216" spans="1:12" s="32" customFormat="1" ht="24">
      <c r="A216" s="29">
        <v>444000</v>
      </c>
      <c r="B216" s="30" t="s">
        <v>33</v>
      </c>
      <c r="C216" s="11">
        <v>1000</v>
      </c>
      <c r="D216" s="11">
        <f>SUM(D230+D226+D220)</f>
        <v>0</v>
      </c>
      <c r="E216" s="11"/>
      <c r="F216" s="11">
        <f>SUM(F230+F226+F220)</f>
        <v>0</v>
      </c>
      <c r="G216" s="11">
        <f>SUM(G230+G226+G220)</f>
        <v>0</v>
      </c>
      <c r="H216" s="11">
        <v>0</v>
      </c>
      <c r="I216" s="15">
        <f>SUM(E216:H216)</f>
        <v>0</v>
      </c>
      <c r="J216" s="15">
        <f>SUM(C216,D216,I216)</f>
        <v>1000</v>
      </c>
      <c r="K216" s="8"/>
      <c r="L216" s="9"/>
    </row>
    <row r="217" spans="1:12" s="32" customFormat="1" ht="12.75">
      <c r="A217" s="29">
        <v>444200</v>
      </c>
      <c r="B217" s="30" t="s">
        <v>34</v>
      </c>
      <c r="C217" s="11">
        <v>1000</v>
      </c>
      <c r="D217" s="11">
        <f>SUM(D226+D220)</f>
        <v>0</v>
      </c>
      <c r="E217" s="11">
        <f>SUM(E226+E220)</f>
        <v>0</v>
      </c>
      <c r="F217" s="11">
        <f>SUM(F226+F220)</f>
        <v>0</v>
      </c>
      <c r="G217" s="11">
        <f>SUM(G226+G220)</f>
        <v>0</v>
      </c>
      <c r="H217" s="11">
        <v>0</v>
      </c>
      <c r="I217" s="15">
        <f>SUM(E217:H217)</f>
        <v>0</v>
      </c>
      <c r="J217" s="15">
        <f>SUM(C217,D217,I217)</f>
        <v>1000</v>
      </c>
      <c r="K217" s="10"/>
      <c r="L217" s="37"/>
    </row>
    <row r="218" spans="1:12" s="32" customFormat="1" ht="24">
      <c r="A218" s="29">
        <v>472000</v>
      </c>
      <c r="B218" s="30" t="s">
        <v>218</v>
      </c>
      <c r="C218" s="11">
        <v>1000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5">
        <v>0</v>
      </c>
      <c r="J218" s="15">
        <v>1000</v>
      </c>
      <c r="K218" s="10"/>
      <c r="L218" s="37"/>
    </row>
    <row r="219" spans="1:12" s="32" customFormat="1" ht="24">
      <c r="A219" s="29">
        <v>472700</v>
      </c>
      <c r="B219" s="30" t="s">
        <v>220</v>
      </c>
      <c r="C219" s="11">
        <v>1000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5">
        <v>0</v>
      </c>
      <c r="J219" s="15">
        <v>1000</v>
      </c>
      <c r="K219" s="10"/>
      <c r="L219" s="37"/>
    </row>
    <row r="220" spans="1:12" s="32" customFormat="1" ht="12.75">
      <c r="A220" s="29">
        <v>480000</v>
      </c>
      <c r="B220" s="30" t="s">
        <v>35</v>
      </c>
      <c r="C220" s="11">
        <v>5711000</v>
      </c>
      <c r="D220" s="11">
        <f>SUM(D232+D228+D222)</f>
        <v>0</v>
      </c>
      <c r="E220" s="11">
        <f>SUM(E232+E228+E222)</f>
        <v>0</v>
      </c>
      <c r="F220" s="11">
        <f>SUM(F232+F228+F222)</f>
        <v>0</v>
      </c>
      <c r="G220" s="11">
        <f>SUM(G232+G228+G222)</f>
        <v>0</v>
      </c>
      <c r="H220" s="11">
        <v>0</v>
      </c>
      <c r="I220" s="15">
        <v>0</v>
      </c>
      <c r="J220" s="15">
        <v>5711000</v>
      </c>
      <c r="K220" s="8"/>
      <c r="L220" s="9"/>
    </row>
    <row r="221" spans="1:12" s="32" customFormat="1" ht="24">
      <c r="A221" s="29">
        <v>482000</v>
      </c>
      <c r="B221" s="30" t="s">
        <v>36</v>
      </c>
      <c r="C221" s="11">
        <v>10000</v>
      </c>
      <c r="D221" s="11">
        <f>SUM(D228+D222)</f>
        <v>0</v>
      </c>
      <c r="E221" s="11">
        <f>SUM(E228+E222)</f>
        <v>0</v>
      </c>
      <c r="F221" s="11">
        <f>SUM(F228+F222)</f>
        <v>0</v>
      </c>
      <c r="G221" s="11">
        <f>SUM(G228+G222)</f>
        <v>0</v>
      </c>
      <c r="H221" s="11">
        <f>SUM(H228+H222)</f>
        <v>0</v>
      </c>
      <c r="I221" s="15">
        <f t="shared" si="21"/>
        <v>0</v>
      </c>
      <c r="J221" s="15">
        <f t="shared" si="20"/>
        <v>10000</v>
      </c>
      <c r="K221" s="10"/>
      <c r="L221" s="37"/>
    </row>
    <row r="222" spans="1:12" s="32" customFormat="1" ht="12.75">
      <c r="A222" s="29">
        <v>482100</v>
      </c>
      <c r="B222" s="30" t="s">
        <v>184</v>
      </c>
      <c r="C222" s="11">
        <v>0</v>
      </c>
      <c r="D222" s="11">
        <f>SUM(D223:D227)</f>
        <v>0</v>
      </c>
      <c r="E222" s="11">
        <f>SUM(E223:E227)</f>
        <v>0</v>
      </c>
      <c r="F222" s="11">
        <f>SUM(F223:F227)</f>
        <v>0</v>
      </c>
      <c r="G222" s="11">
        <f>SUM(G223:G227)</f>
        <v>0</v>
      </c>
      <c r="H222" s="11">
        <f>SUM(H223:H227)</f>
        <v>0</v>
      </c>
      <c r="I222" s="15">
        <f t="shared" si="21"/>
        <v>0</v>
      </c>
      <c r="J222" s="15">
        <f t="shared" si="20"/>
        <v>0</v>
      </c>
      <c r="K222" s="10"/>
      <c r="L222" s="37"/>
    </row>
    <row r="223" spans="1:12" s="19" customFormat="1">
      <c r="A223" s="33">
        <v>482111</v>
      </c>
      <c r="B223" s="34" t="s">
        <v>185</v>
      </c>
      <c r="C223" s="12"/>
      <c r="D223" s="12"/>
      <c r="E223" s="12"/>
      <c r="F223" s="35"/>
      <c r="G223" s="35"/>
      <c r="H223" s="35"/>
      <c r="I223" s="36">
        <f t="shared" si="21"/>
        <v>0</v>
      </c>
      <c r="J223" s="36">
        <f t="shared" si="20"/>
        <v>0</v>
      </c>
      <c r="K223" s="10"/>
      <c r="L223" s="37"/>
    </row>
    <row r="224" spans="1:12" s="32" customFormat="1" ht="12.75">
      <c r="A224" s="33">
        <v>482121</v>
      </c>
      <c r="B224" s="34" t="s">
        <v>186</v>
      </c>
      <c r="C224" s="12"/>
      <c r="D224" s="12"/>
      <c r="E224" s="12"/>
      <c r="F224" s="35"/>
      <c r="G224" s="35"/>
      <c r="H224" s="35"/>
      <c r="I224" s="36">
        <f t="shared" si="21"/>
        <v>0</v>
      </c>
      <c r="J224" s="36">
        <f t="shared" si="20"/>
        <v>0</v>
      </c>
      <c r="K224" s="10"/>
      <c r="L224" s="37"/>
    </row>
    <row r="225" spans="1:12" s="32" customFormat="1" ht="12.75">
      <c r="A225" s="33">
        <v>482122</v>
      </c>
      <c r="B225" s="34" t="s">
        <v>187</v>
      </c>
      <c r="C225" s="12"/>
      <c r="D225" s="12"/>
      <c r="E225" s="12"/>
      <c r="F225" s="35"/>
      <c r="G225" s="35"/>
      <c r="H225" s="35"/>
      <c r="I225" s="36">
        <f t="shared" si="21"/>
        <v>0</v>
      </c>
      <c r="J225" s="36">
        <f t="shared" si="20"/>
        <v>0</v>
      </c>
      <c r="K225" s="10"/>
      <c r="L225" s="37"/>
    </row>
    <row r="226" spans="1:12" s="32" customFormat="1" ht="12.75">
      <c r="A226" s="33">
        <v>482131</v>
      </c>
      <c r="B226" s="34" t="s">
        <v>188</v>
      </c>
      <c r="C226" s="12"/>
      <c r="D226" s="12"/>
      <c r="E226" s="12"/>
      <c r="F226" s="35"/>
      <c r="G226" s="35"/>
      <c r="H226" s="35"/>
      <c r="I226" s="36">
        <f t="shared" si="21"/>
        <v>0</v>
      </c>
      <c r="J226" s="36">
        <f t="shared" si="20"/>
        <v>0</v>
      </c>
      <c r="K226" s="8"/>
      <c r="L226" s="9"/>
    </row>
    <row r="227" spans="1:12" s="19" customFormat="1">
      <c r="A227" s="33">
        <v>482191</v>
      </c>
      <c r="B227" s="34" t="s">
        <v>184</v>
      </c>
      <c r="C227" s="12"/>
      <c r="D227" s="12"/>
      <c r="E227" s="12"/>
      <c r="F227" s="35"/>
      <c r="G227" s="35"/>
      <c r="H227" s="35"/>
      <c r="I227" s="36">
        <f t="shared" si="21"/>
        <v>0</v>
      </c>
      <c r="J227" s="36">
        <f t="shared" si="20"/>
        <v>0</v>
      </c>
      <c r="K227" s="10"/>
      <c r="L227" s="37"/>
    </row>
    <row r="228" spans="1:12" s="19" customFormat="1">
      <c r="A228" s="29">
        <v>482200</v>
      </c>
      <c r="B228" s="30" t="s">
        <v>189</v>
      </c>
      <c r="C228" s="11">
        <v>10000</v>
      </c>
      <c r="D228" s="11">
        <f>SUM(D229:D231)</f>
        <v>0</v>
      </c>
      <c r="E228" s="11">
        <f>SUM(E229:E231)</f>
        <v>0</v>
      </c>
      <c r="F228" s="11">
        <f>SUM(F229:F231)</f>
        <v>0</v>
      </c>
      <c r="G228" s="11">
        <f>SUM(G229:G231)</f>
        <v>0</v>
      </c>
      <c r="H228" s="11">
        <f>SUM(H229:H231)</f>
        <v>0</v>
      </c>
      <c r="I228" s="15">
        <f t="shared" si="21"/>
        <v>0</v>
      </c>
      <c r="J228" s="15">
        <f t="shared" si="20"/>
        <v>10000</v>
      </c>
      <c r="K228" s="10"/>
      <c r="L228" s="37"/>
    </row>
    <row r="229" spans="1:12" s="32" customFormat="1" ht="12.75">
      <c r="A229" s="33">
        <v>482211</v>
      </c>
      <c r="B229" s="34" t="s">
        <v>190</v>
      </c>
      <c r="C229" s="12"/>
      <c r="D229" s="12"/>
      <c r="E229" s="12"/>
      <c r="F229" s="35"/>
      <c r="G229" s="35"/>
      <c r="H229" s="35"/>
      <c r="I229" s="36">
        <f t="shared" si="21"/>
        <v>0</v>
      </c>
      <c r="J229" s="36">
        <f t="shared" si="20"/>
        <v>0</v>
      </c>
      <c r="K229" s="10"/>
      <c r="L229" s="37"/>
    </row>
    <row r="230" spans="1:12" s="19" customFormat="1">
      <c r="A230" s="33">
        <v>482241</v>
      </c>
      <c r="B230" s="34" t="s">
        <v>191</v>
      </c>
      <c r="C230" s="12"/>
      <c r="D230" s="12"/>
      <c r="E230" s="12"/>
      <c r="F230" s="35"/>
      <c r="G230" s="35"/>
      <c r="H230" s="35"/>
      <c r="I230" s="36">
        <f t="shared" si="21"/>
        <v>0</v>
      </c>
      <c r="J230" s="36">
        <f t="shared" si="20"/>
        <v>0</v>
      </c>
      <c r="K230" s="8"/>
      <c r="L230" s="9"/>
    </row>
    <row r="231" spans="1:12" s="19" customFormat="1">
      <c r="A231" s="33">
        <v>482251</v>
      </c>
      <c r="B231" s="34" t="s">
        <v>192</v>
      </c>
      <c r="C231" s="12"/>
      <c r="D231" s="12"/>
      <c r="E231" s="12"/>
      <c r="F231" s="35"/>
      <c r="G231" s="35"/>
      <c r="H231" s="35"/>
      <c r="I231" s="36">
        <f t="shared" si="21"/>
        <v>0</v>
      </c>
      <c r="J231" s="36">
        <f t="shared" si="20"/>
        <v>0</v>
      </c>
      <c r="K231" s="8"/>
      <c r="L231" s="9"/>
    </row>
    <row r="232" spans="1:12" s="19" customFormat="1" ht="24">
      <c r="A232" s="29">
        <v>483000</v>
      </c>
      <c r="B232" s="30" t="s">
        <v>193</v>
      </c>
      <c r="C232" s="11">
        <v>1000</v>
      </c>
      <c r="D232" s="11">
        <f t="shared" ref="D232:G232" si="22">SUM(D233)</f>
        <v>0</v>
      </c>
      <c r="E232" s="11">
        <f t="shared" si="22"/>
        <v>0</v>
      </c>
      <c r="F232" s="11">
        <f t="shared" si="22"/>
        <v>0</v>
      </c>
      <c r="G232" s="11">
        <f t="shared" si="22"/>
        <v>0</v>
      </c>
      <c r="H232" s="11"/>
      <c r="I232" s="15"/>
      <c r="J232" s="15">
        <f t="shared" si="20"/>
        <v>1000</v>
      </c>
      <c r="K232" s="10"/>
      <c r="L232" s="37"/>
    </row>
    <row r="233" spans="1:12" s="32" customFormat="1" ht="24">
      <c r="A233" s="29">
        <v>483100</v>
      </c>
      <c r="B233" s="30" t="s">
        <v>193</v>
      </c>
      <c r="C233" s="11">
        <v>1000</v>
      </c>
      <c r="D233" s="11">
        <f>SUM(D234)</f>
        <v>0</v>
      </c>
      <c r="E233" s="11">
        <f>SUM(E234)</f>
        <v>0</v>
      </c>
      <c r="F233" s="11">
        <f>SUM(F234)</f>
        <v>0</v>
      </c>
      <c r="G233" s="11">
        <f>SUM(G234)</f>
        <v>0</v>
      </c>
      <c r="H233" s="11"/>
      <c r="I233" s="15"/>
      <c r="J233" s="15">
        <f t="shared" si="20"/>
        <v>1000</v>
      </c>
      <c r="K233" s="8"/>
      <c r="L233" s="9"/>
    </row>
    <row r="234" spans="1:12" s="19" customFormat="1">
      <c r="A234" s="33">
        <v>483111</v>
      </c>
      <c r="B234" s="73" t="s">
        <v>193</v>
      </c>
      <c r="C234" s="12"/>
      <c r="D234" s="12"/>
      <c r="E234" s="12"/>
      <c r="F234" s="35"/>
      <c r="G234" s="35"/>
      <c r="H234" s="35"/>
      <c r="I234" s="36">
        <f t="shared" si="21"/>
        <v>0</v>
      </c>
      <c r="J234" s="36">
        <f t="shared" si="20"/>
        <v>0</v>
      </c>
      <c r="K234" s="8"/>
      <c r="L234" s="9"/>
    </row>
    <row r="235" spans="1:12" s="19" customFormat="1">
      <c r="A235" s="69">
        <v>485000</v>
      </c>
      <c r="B235" s="70" t="s">
        <v>215</v>
      </c>
      <c r="C235" s="71">
        <v>5700000</v>
      </c>
      <c r="D235" s="71"/>
      <c r="E235" s="71"/>
      <c r="F235" s="72"/>
      <c r="G235" s="72"/>
      <c r="H235" s="72"/>
      <c r="I235" s="72"/>
      <c r="J235" s="72">
        <v>5700000</v>
      </c>
      <c r="K235" s="8"/>
      <c r="L235" s="9"/>
    </row>
    <row r="236" spans="1:12" s="19" customFormat="1">
      <c r="A236" s="69">
        <v>485100</v>
      </c>
      <c r="B236" s="70" t="s">
        <v>215</v>
      </c>
      <c r="C236" s="71">
        <v>5700000</v>
      </c>
      <c r="D236" s="71"/>
      <c r="E236" s="71"/>
      <c r="F236" s="72"/>
      <c r="G236" s="72"/>
      <c r="H236" s="72"/>
      <c r="I236" s="72"/>
      <c r="J236" s="72">
        <v>5700000</v>
      </c>
      <c r="K236" s="8"/>
      <c r="L236" s="9"/>
    </row>
    <row r="237" spans="1:12" s="19" customFormat="1">
      <c r="A237" s="33">
        <v>485119</v>
      </c>
      <c r="B237" s="34" t="s">
        <v>194</v>
      </c>
      <c r="C237" s="12"/>
      <c r="D237" s="12"/>
      <c r="E237" s="12"/>
      <c r="F237" s="35"/>
      <c r="G237" s="35"/>
      <c r="H237" s="35"/>
      <c r="I237" s="36"/>
      <c r="J237" s="36"/>
      <c r="K237" s="8"/>
      <c r="L237" s="9"/>
    </row>
    <row r="238" spans="1:12" s="19" customFormat="1" ht="24">
      <c r="A238" s="49">
        <v>500000</v>
      </c>
      <c r="B238" s="50" t="s">
        <v>195</v>
      </c>
      <c r="C238" s="51">
        <v>650000</v>
      </c>
      <c r="D238" s="51">
        <f>SUM(D239+D263)</f>
        <v>0</v>
      </c>
      <c r="E238" s="51">
        <f>E239+E263</f>
        <v>0</v>
      </c>
      <c r="F238" s="51">
        <f>F239+F263</f>
        <v>0</v>
      </c>
      <c r="G238" s="51">
        <f>G239+G263</f>
        <v>10000</v>
      </c>
      <c r="H238" s="51">
        <f>H239+H263</f>
        <v>0</v>
      </c>
      <c r="I238" s="15">
        <f t="shared" si="21"/>
        <v>10000</v>
      </c>
      <c r="J238" s="15">
        <v>660000</v>
      </c>
      <c r="K238" s="8"/>
      <c r="L238" s="9"/>
    </row>
    <row r="239" spans="1:12" s="19" customFormat="1">
      <c r="A239" s="29">
        <v>510000</v>
      </c>
      <c r="B239" s="30" t="s">
        <v>37</v>
      </c>
      <c r="C239" s="75">
        <v>650000</v>
      </c>
      <c r="D239" s="11">
        <f>SUM(D240+D245+D259)</f>
        <v>0</v>
      </c>
      <c r="E239" s="11">
        <f>SUM(E240+E245+E259)</f>
        <v>0</v>
      </c>
      <c r="F239" s="11">
        <f>SUM(F240+F245+F259)</f>
        <v>0</v>
      </c>
      <c r="G239" s="11">
        <f>SUM(G240+G245+G259)</f>
        <v>10000</v>
      </c>
      <c r="H239" s="11"/>
      <c r="I239" s="15">
        <f t="shared" si="21"/>
        <v>10000</v>
      </c>
      <c r="J239" s="15">
        <v>660000</v>
      </c>
      <c r="K239" s="8"/>
      <c r="L239" s="9"/>
    </row>
    <row r="240" spans="1:12" s="32" customFormat="1" ht="12.75">
      <c r="A240" s="29">
        <v>511000</v>
      </c>
      <c r="B240" s="30" t="s">
        <v>38</v>
      </c>
      <c r="C240" s="11">
        <f t="shared" ref="C240:H240" si="23">SUM(C243+C241+C242)</f>
        <v>0</v>
      </c>
      <c r="D240" s="11">
        <f t="shared" si="23"/>
        <v>0</v>
      </c>
      <c r="E240" s="11">
        <f t="shared" si="23"/>
        <v>0</v>
      </c>
      <c r="F240" s="11">
        <f t="shared" si="23"/>
        <v>0</v>
      </c>
      <c r="G240" s="11">
        <f t="shared" si="23"/>
        <v>0</v>
      </c>
      <c r="H240" s="11">
        <f t="shared" si="23"/>
        <v>0</v>
      </c>
      <c r="I240" s="15">
        <f t="shared" si="21"/>
        <v>0</v>
      </c>
      <c r="J240" s="15">
        <f t="shared" si="20"/>
        <v>0</v>
      </c>
      <c r="K240" s="10"/>
      <c r="L240" s="37"/>
    </row>
    <row r="241" spans="1:12" s="54" customFormat="1" ht="12.75">
      <c r="A241" s="52">
        <v>511200</v>
      </c>
      <c r="B241" s="53"/>
      <c r="C241" s="8"/>
      <c r="D241" s="8"/>
      <c r="E241" s="8"/>
      <c r="F241" s="8"/>
      <c r="G241" s="8"/>
      <c r="H241" s="8"/>
      <c r="I241" s="36">
        <f t="shared" si="21"/>
        <v>0</v>
      </c>
      <c r="J241" s="36">
        <f t="shared" si="20"/>
        <v>0</v>
      </c>
      <c r="K241" s="10"/>
      <c r="L241" s="37"/>
    </row>
    <row r="242" spans="1:12" s="54" customFormat="1" ht="12.75">
      <c r="A242" s="52">
        <v>511300</v>
      </c>
      <c r="B242" s="53"/>
      <c r="C242" s="8"/>
      <c r="D242" s="8"/>
      <c r="E242" s="8"/>
      <c r="F242" s="8"/>
      <c r="G242" s="8"/>
      <c r="H242" s="8"/>
      <c r="I242" s="36">
        <f t="shared" si="21"/>
        <v>0</v>
      </c>
      <c r="J242" s="36">
        <f t="shared" si="20"/>
        <v>0</v>
      </c>
      <c r="K242" s="10"/>
      <c r="L242" s="37"/>
    </row>
    <row r="243" spans="1:12" s="19" customFormat="1">
      <c r="A243" s="29">
        <v>511400</v>
      </c>
      <c r="B243" s="30" t="s">
        <v>196</v>
      </c>
      <c r="C243" s="11">
        <f t="shared" ref="C243:H243" si="24">SUM(C244)</f>
        <v>0</v>
      </c>
      <c r="D243" s="11">
        <f t="shared" si="24"/>
        <v>0</v>
      </c>
      <c r="E243" s="11">
        <f t="shared" si="24"/>
        <v>0</v>
      </c>
      <c r="F243" s="11">
        <f t="shared" si="24"/>
        <v>0</v>
      </c>
      <c r="G243" s="11">
        <f t="shared" si="24"/>
        <v>0</v>
      </c>
      <c r="H243" s="11">
        <f t="shared" si="24"/>
        <v>0</v>
      </c>
      <c r="I243" s="15">
        <f t="shared" si="21"/>
        <v>0</v>
      </c>
      <c r="J243" s="15">
        <f t="shared" ref="J243:J264" si="25">SUM(C243,D243,I243)</f>
        <v>0</v>
      </c>
      <c r="K243" s="8"/>
      <c r="L243" s="9"/>
    </row>
    <row r="244" spans="1:12" s="54" customFormat="1" ht="12.75">
      <c r="A244" s="55">
        <v>511411</v>
      </c>
      <c r="B244" s="56" t="s">
        <v>197</v>
      </c>
      <c r="C244" s="10"/>
      <c r="D244" s="10"/>
      <c r="E244" s="10"/>
      <c r="F244" s="36"/>
      <c r="G244" s="36"/>
      <c r="H244" s="36"/>
      <c r="I244" s="36">
        <f t="shared" si="21"/>
        <v>0</v>
      </c>
      <c r="J244" s="36">
        <f t="shared" si="25"/>
        <v>0</v>
      </c>
      <c r="K244" s="8"/>
      <c r="L244" s="9"/>
    </row>
    <row r="245" spans="1:12" s="32" customFormat="1" ht="12.75">
      <c r="A245" s="29">
        <v>512000</v>
      </c>
      <c r="B245" s="30" t="s">
        <v>39</v>
      </c>
      <c r="C245" s="11">
        <v>150000</v>
      </c>
      <c r="D245" s="11">
        <f>SUM(D246+D248)</f>
        <v>0</v>
      </c>
      <c r="E245" s="11">
        <f>SUM(E246+E248)</f>
        <v>0</v>
      </c>
      <c r="F245" s="11">
        <f>SUM(F246+F248)</f>
        <v>0</v>
      </c>
      <c r="G245" s="11">
        <f>SUM(G246+G248)</f>
        <v>0</v>
      </c>
      <c r="H245" s="11"/>
      <c r="I245" s="15">
        <f t="shared" si="21"/>
        <v>0</v>
      </c>
      <c r="J245" s="15">
        <f t="shared" si="25"/>
        <v>150000</v>
      </c>
      <c r="K245" s="10"/>
      <c r="L245" s="37"/>
    </row>
    <row r="246" spans="1:12" s="32" customFormat="1" ht="12.75">
      <c r="A246" s="29">
        <v>512100</v>
      </c>
      <c r="B246" s="30" t="s">
        <v>198</v>
      </c>
      <c r="C246" s="11">
        <f t="shared" ref="C246:H246" si="26">SUM(C247)</f>
        <v>0</v>
      </c>
      <c r="D246" s="11">
        <f t="shared" si="26"/>
        <v>0</v>
      </c>
      <c r="E246" s="11">
        <f t="shared" si="26"/>
        <v>0</v>
      </c>
      <c r="F246" s="11">
        <f t="shared" si="26"/>
        <v>0</v>
      </c>
      <c r="G246" s="11">
        <f t="shared" si="26"/>
        <v>0</v>
      </c>
      <c r="H246" s="11">
        <f t="shared" si="26"/>
        <v>0</v>
      </c>
      <c r="I246" s="15">
        <f t="shared" si="21"/>
        <v>0</v>
      </c>
      <c r="J246" s="15">
        <f t="shared" si="25"/>
        <v>0</v>
      </c>
      <c r="K246" s="8"/>
      <c r="L246" s="9"/>
    </row>
    <row r="247" spans="1:12" s="32" customFormat="1" ht="12.75">
      <c r="A247" s="33">
        <v>512111</v>
      </c>
      <c r="B247" s="34" t="s">
        <v>199</v>
      </c>
      <c r="C247" s="12"/>
      <c r="D247" s="12"/>
      <c r="E247" s="12"/>
      <c r="F247" s="35"/>
      <c r="G247" s="35"/>
      <c r="H247" s="35"/>
      <c r="I247" s="36">
        <f t="shared" si="21"/>
        <v>0</v>
      </c>
      <c r="J247" s="36">
        <f t="shared" si="25"/>
        <v>0</v>
      </c>
      <c r="K247" s="10"/>
      <c r="L247" s="37"/>
    </row>
    <row r="248" spans="1:12" s="32" customFormat="1" ht="12.75">
      <c r="A248" s="29">
        <v>512200</v>
      </c>
      <c r="B248" s="30" t="s">
        <v>200</v>
      </c>
      <c r="C248" s="11">
        <v>150000</v>
      </c>
      <c r="D248" s="11">
        <v>0</v>
      </c>
      <c r="E248" s="11">
        <f>SUM(E249:E257)</f>
        <v>0</v>
      </c>
      <c r="F248" s="11">
        <f>SUM(F249:F257)</f>
        <v>0</v>
      </c>
      <c r="G248" s="11">
        <f>SUM(G249:G257)</f>
        <v>0</v>
      </c>
      <c r="H248" s="11"/>
      <c r="I248" s="15"/>
      <c r="J248" s="15">
        <v>150000</v>
      </c>
      <c r="K248" s="10"/>
      <c r="L248" s="37"/>
    </row>
    <row r="249" spans="1:12" s="32" customFormat="1" ht="12.75">
      <c r="A249" s="33">
        <v>512211</v>
      </c>
      <c r="B249" s="34" t="s">
        <v>160</v>
      </c>
      <c r="C249" s="12"/>
      <c r="D249" s="12"/>
      <c r="E249" s="12"/>
      <c r="F249" s="35"/>
      <c r="G249" s="35"/>
      <c r="H249" s="35"/>
      <c r="I249" s="36">
        <f t="shared" si="21"/>
        <v>0</v>
      </c>
      <c r="J249" s="36">
        <f t="shared" si="25"/>
        <v>0</v>
      </c>
      <c r="K249" s="10"/>
      <c r="L249" s="37"/>
    </row>
    <row r="250" spans="1:12" s="32" customFormat="1" ht="12.75">
      <c r="A250" s="33">
        <v>512212</v>
      </c>
      <c r="B250" s="34" t="s">
        <v>201</v>
      </c>
      <c r="C250" s="12"/>
      <c r="D250" s="12"/>
      <c r="E250" s="12"/>
      <c r="F250" s="35"/>
      <c r="G250" s="35"/>
      <c r="H250" s="35"/>
      <c r="I250" s="36">
        <f t="shared" si="21"/>
        <v>0</v>
      </c>
      <c r="J250" s="36">
        <f t="shared" si="25"/>
        <v>0</v>
      </c>
      <c r="K250" s="10"/>
      <c r="L250" s="37"/>
    </row>
    <row r="251" spans="1:12" s="32" customFormat="1" ht="12.75">
      <c r="A251" s="33">
        <v>512221</v>
      </c>
      <c r="B251" s="34" t="s">
        <v>161</v>
      </c>
      <c r="C251" s="12"/>
      <c r="D251" s="12"/>
      <c r="E251" s="12"/>
      <c r="F251" s="35"/>
      <c r="G251" s="35"/>
      <c r="H251" s="35"/>
      <c r="I251" s="36">
        <f t="shared" si="21"/>
        <v>0</v>
      </c>
      <c r="J251" s="36">
        <f t="shared" si="25"/>
        <v>0</v>
      </c>
      <c r="K251" s="10"/>
      <c r="L251" s="37"/>
    </row>
    <row r="252" spans="1:12" s="32" customFormat="1" ht="12.75">
      <c r="A252" s="33">
        <v>512222</v>
      </c>
      <c r="B252" s="34" t="s">
        <v>202</v>
      </c>
      <c r="C252" s="12"/>
      <c r="D252" s="12"/>
      <c r="E252" s="12"/>
      <c r="F252" s="35"/>
      <c r="G252" s="35"/>
      <c r="H252" s="35"/>
      <c r="I252" s="36">
        <f t="shared" si="21"/>
        <v>0</v>
      </c>
      <c r="J252" s="36">
        <f t="shared" si="25"/>
        <v>0</v>
      </c>
      <c r="K252" s="10"/>
      <c r="L252" s="37"/>
    </row>
    <row r="253" spans="1:12" s="19" customFormat="1">
      <c r="A253" s="33">
        <v>512231</v>
      </c>
      <c r="B253" s="34" t="s">
        <v>203</v>
      </c>
      <c r="C253" s="12"/>
      <c r="D253" s="12"/>
      <c r="E253" s="12"/>
      <c r="F253" s="35"/>
      <c r="G253" s="35"/>
      <c r="H253" s="35"/>
      <c r="I253" s="36">
        <f t="shared" si="21"/>
        <v>0</v>
      </c>
      <c r="J253" s="36">
        <f t="shared" si="25"/>
        <v>0</v>
      </c>
      <c r="K253" s="10"/>
      <c r="L253" s="37"/>
    </row>
    <row r="254" spans="1:12" s="19" customFormat="1">
      <c r="A254" s="33">
        <v>512232</v>
      </c>
      <c r="B254" s="34" t="s">
        <v>204</v>
      </c>
      <c r="C254" s="12"/>
      <c r="D254" s="12"/>
      <c r="E254" s="12"/>
      <c r="F254" s="35"/>
      <c r="G254" s="35"/>
      <c r="H254" s="35"/>
      <c r="I254" s="36">
        <f t="shared" si="21"/>
        <v>0</v>
      </c>
      <c r="J254" s="36">
        <f t="shared" si="25"/>
        <v>0</v>
      </c>
      <c r="K254" s="10"/>
      <c r="L254" s="37"/>
    </row>
    <row r="255" spans="1:12" s="32" customFormat="1" ht="12.75">
      <c r="A255" s="33">
        <v>512233</v>
      </c>
      <c r="B255" s="34" t="s">
        <v>205</v>
      </c>
      <c r="C255" s="12"/>
      <c r="D255" s="12"/>
      <c r="E255" s="12"/>
      <c r="F255" s="35"/>
      <c r="G255" s="35"/>
      <c r="H255" s="35"/>
      <c r="I255" s="36">
        <f t="shared" si="21"/>
        <v>0</v>
      </c>
      <c r="J255" s="36">
        <f t="shared" si="25"/>
        <v>0</v>
      </c>
      <c r="K255" s="10"/>
      <c r="L255" s="37"/>
    </row>
    <row r="256" spans="1:12" s="32" customFormat="1" ht="12.75">
      <c r="A256" s="33">
        <v>512241</v>
      </c>
      <c r="B256" s="34" t="s">
        <v>206</v>
      </c>
      <c r="C256" s="12"/>
      <c r="D256" s="12"/>
      <c r="E256" s="12"/>
      <c r="F256" s="35"/>
      <c r="G256" s="35"/>
      <c r="H256" s="35"/>
      <c r="I256" s="36">
        <f t="shared" ref="I256:I264" si="27">SUM(E256:H256)</f>
        <v>0</v>
      </c>
      <c r="J256" s="36">
        <f t="shared" si="25"/>
        <v>0</v>
      </c>
      <c r="K256" s="8"/>
      <c r="L256" s="9"/>
    </row>
    <row r="257" spans="1:15">
      <c r="A257" s="33">
        <v>512242</v>
      </c>
      <c r="B257" s="34" t="s">
        <v>207</v>
      </c>
      <c r="C257" s="12"/>
      <c r="D257" s="12"/>
      <c r="E257" s="12"/>
      <c r="F257" s="35"/>
      <c r="G257" s="35"/>
      <c r="H257" s="35"/>
      <c r="I257" s="36">
        <f t="shared" si="27"/>
        <v>0</v>
      </c>
      <c r="J257" s="36">
        <f t="shared" si="25"/>
        <v>0</v>
      </c>
      <c r="K257" s="8"/>
      <c r="L257" s="9"/>
    </row>
    <row r="258" spans="1:15">
      <c r="A258" s="69">
        <v>512800</v>
      </c>
      <c r="B258" s="70" t="s">
        <v>221</v>
      </c>
      <c r="C258" s="71">
        <v>0</v>
      </c>
      <c r="D258" s="71"/>
      <c r="E258" s="71">
        <v>0</v>
      </c>
      <c r="F258" s="72"/>
      <c r="G258" s="72"/>
      <c r="H258" s="72">
        <v>0</v>
      </c>
      <c r="I258" s="72">
        <v>0</v>
      </c>
      <c r="J258" s="72">
        <v>0</v>
      </c>
      <c r="K258" s="8"/>
      <c r="L258" s="9"/>
    </row>
    <row r="259" spans="1:15">
      <c r="A259" s="29">
        <v>515000</v>
      </c>
      <c r="B259" s="30" t="s">
        <v>40</v>
      </c>
      <c r="C259" s="11">
        <v>500000</v>
      </c>
      <c r="D259" s="11">
        <v>0</v>
      </c>
      <c r="E259" s="11">
        <f>SUM(E260)</f>
        <v>0</v>
      </c>
      <c r="F259" s="11">
        <f>SUM(F260)</f>
        <v>0</v>
      </c>
      <c r="G259" s="11">
        <f>SUM(G260)</f>
        <v>10000</v>
      </c>
      <c r="H259" s="11">
        <v>0</v>
      </c>
      <c r="I259" s="15">
        <v>10000</v>
      </c>
      <c r="J259" s="15">
        <v>510000</v>
      </c>
      <c r="K259" s="10"/>
      <c r="L259" s="37"/>
    </row>
    <row r="260" spans="1:15">
      <c r="A260" s="29">
        <v>515100</v>
      </c>
      <c r="B260" s="30" t="s">
        <v>40</v>
      </c>
      <c r="C260" s="11">
        <v>500000</v>
      </c>
      <c r="D260" s="11">
        <v>0</v>
      </c>
      <c r="E260" s="11">
        <f>SUM(E261:E262)</f>
        <v>0</v>
      </c>
      <c r="F260" s="11">
        <f>SUM(F261:F262)</f>
        <v>0</v>
      </c>
      <c r="G260" s="11">
        <v>10000</v>
      </c>
      <c r="H260" s="11">
        <v>0</v>
      </c>
      <c r="I260" s="15">
        <f t="shared" si="27"/>
        <v>10000</v>
      </c>
      <c r="J260" s="15">
        <v>510000</v>
      </c>
      <c r="K260" s="10"/>
      <c r="L260" s="37"/>
    </row>
    <row r="261" spans="1:15">
      <c r="A261" s="33">
        <v>515121</v>
      </c>
      <c r="B261" s="34" t="s">
        <v>208</v>
      </c>
      <c r="C261" s="12">
        <v>0</v>
      </c>
      <c r="D261" s="12"/>
      <c r="E261" s="12"/>
      <c r="F261" s="35"/>
      <c r="G261" s="35"/>
      <c r="H261" s="35"/>
      <c r="I261" s="36">
        <f t="shared" si="27"/>
        <v>0</v>
      </c>
      <c r="J261" s="36">
        <f t="shared" si="25"/>
        <v>0</v>
      </c>
      <c r="K261" s="57"/>
      <c r="L261" s="58"/>
    </row>
    <row r="262" spans="1:15">
      <c r="A262" s="59">
        <v>515121</v>
      </c>
      <c r="B262" s="60" t="s">
        <v>209</v>
      </c>
      <c r="C262" s="16">
        <v>0</v>
      </c>
      <c r="D262" s="16"/>
      <c r="E262" s="16"/>
      <c r="F262" s="61"/>
      <c r="G262" s="61"/>
      <c r="H262" s="61"/>
      <c r="I262" s="36">
        <f t="shared" si="27"/>
        <v>0</v>
      </c>
      <c r="J262" s="36">
        <v>0</v>
      </c>
      <c r="K262" s="57"/>
      <c r="L262" s="58"/>
    </row>
    <row r="263" spans="1:15">
      <c r="A263" s="49">
        <v>520000</v>
      </c>
      <c r="B263" s="50"/>
      <c r="C263" s="51">
        <f t="shared" ref="C263:H263" si="28">C264</f>
        <v>0</v>
      </c>
      <c r="D263" s="51">
        <v>0</v>
      </c>
      <c r="E263" s="51">
        <f t="shared" si="28"/>
        <v>0</v>
      </c>
      <c r="F263" s="51">
        <f t="shared" si="28"/>
        <v>0</v>
      </c>
      <c r="G263" s="51">
        <f t="shared" si="28"/>
        <v>0</v>
      </c>
      <c r="H263" s="51">
        <f t="shared" si="28"/>
        <v>0</v>
      </c>
      <c r="I263" s="15">
        <f t="shared" si="27"/>
        <v>0</v>
      </c>
      <c r="J263" s="15">
        <f t="shared" si="25"/>
        <v>0</v>
      </c>
      <c r="K263" s="57"/>
      <c r="L263" s="58"/>
    </row>
    <row r="264" spans="1:15" ht="15.75" thickBot="1">
      <c r="A264" s="62">
        <v>523000</v>
      </c>
      <c r="B264" s="63"/>
      <c r="C264" s="64"/>
      <c r="D264" s="64"/>
      <c r="E264" s="64"/>
      <c r="F264" s="64"/>
      <c r="G264" s="64"/>
      <c r="H264" s="64"/>
      <c r="I264" s="31">
        <f t="shared" si="27"/>
        <v>0</v>
      </c>
      <c r="J264" s="36">
        <f t="shared" si="25"/>
        <v>0</v>
      </c>
      <c r="K264" s="57"/>
      <c r="L264" s="58"/>
    </row>
    <row r="265" spans="1:15" ht="15.75" thickBot="1">
      <c r="A265" s="130" t="s">
        <v>210</v>
      </c>
      <c r="B265" s="131"/>
      <c r="C265" s="74">
        <v>28972380</v>
      </c>
      <c r="D265" s="65"/>
      <c r="E265" s="74"/>
      <c r="F265" s="65">
        <f>F50+F238</f>
        <v>0</v>
      </c>
      <c r="G265" s="74">
        <v>10000</v>
      </c>
      <c r="H265" s="65"/>
      <c r="I265" s="74">
        <v>10000</v>
      </c>
      <c r="J265" s="74">
        <v>28982380</v>
      </c>
      <c r="K265" s="66"/>
      <c r="L265" s="67"/>
    </row>
    <row r="266" spans="1:15">
      <c r="I266" t="s">
        <v>211</v>
      </c>
      <c r="J266" s="1"/>
      <c r="K266" s="76" t="s">
        <v>212</v>
      </c>
      <c r="L266" t="s">
        <v>213</v>
      </c>
      <c r="O266" t="s">
        <v>214</v>
      </c>
    </row>
    <row r="267" spans="1:15">
      <c r="L267" t="s">
        <v>224</v>
      </c>
    </row>
    <row r="268" spans="1:15">
      <c r="L268" t="s">
        <v>222</v>
      </c>
    </row>
    <row r="269" spans="1:15">
      <c r="L269" t="s">
        <v>223</v>
      </c>
    </row>
  </sheetData>
  <protectedRanges>
    <protectedRange sqref="I13:J13 C13:H14 J14 I14:I40" name="Range1"/>
  </protectedRanges>
  <mergeCells count="24">
    <mergeCell ref="L47:L48"/>
    <mergeCell ref="A265:B265"/>
    <mergeCell ref="K10:K11"/>
    <mergeCell ref="L10:L11"/>
    <mergeCell ref="A46:L46"/>
    <mergeCell ref="A47:A48"/>
    <mergeCell ref="B47:B48"/>
    <mergeCell ref="C47:C48"/>
    <mergeCell ref="D47:D48"/>
    <mergeCell ref="E47:I47"/>
    <mergeCell ref="J47:J48"/>
    <mergeCell ref="K47:K48"/>
    <mergeCell ref="A10:A11"/>
    <mergeCell ref="B10:B11"/>
    <mergeCell ref="C10:C11"/>
    <mergeCell ref="D10:D11"/>
    <mergeCell ref="E10:I10"/>
    <mergeCell ref="J10:J11"/>
    <mergeCell ref="A1:B1"/>
    <mergeCell ref="C1:H1"/>
    <mergeCell ref="A2:B2"/>
    <mergeCell ref="A3:B3"/>
    <mergeCell ref="A8:L8"/>
    <mergeCell ref="A9:L9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Administrator</cp:lastModifiedBy>
  <cp:lastPrinted>2024-01-29T09:00:46Z</cp:lastPrinted>
  <dcterms:created xsi:type="dcterms:W3CDTF">2018-10-24T10:18:39Z</dcterms:created>
  <dcterms:modified xsi:type="dcterms:W3CDTF">2024-06-06T11:21:58Z</dcterms:modified>
</cp:coreProperties>
</file>